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汇总" sheetId="1" r:id="rId1"/>
    <sheet name="湖南诚展13" sheetId="2" r:id="rId2"/>
    <sheet name="湘潭思泉30" sheetId="3" r:id="rId3"/>
    <sheet name="德顺5" sheetId="4" r:id="rId4"/>
    <sheet name="东方人才1" sheetId="5" r:id="rId5"/>
    <sheet name="湘潭宏顺9" sheetId="6" r:id="rId6"/>
  </sheets>
  <externalReferences>
    <externalReference r:id="rId7"/>
    <externalReference r:id="rId8"/>
    <externalReference r:id="rId9"/>
  </externalReferences>
  <definedNames>
    <definedName name="_xlnm._FilterDatabase" localSheetId="0" hidden="1">汇总!$A$3:$AD$62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tanyan</author>
  </authors>
  <commentList>
    <comment ref="I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10月岗位评定等级A级</t>
        </r>
      </text>
    </comment>
    <comment ref="J4" authorId="1">
      <text>
        <r>
          <rPr>
            <b/>
            <sz val="9"/>
            <rFont val="宋体"/>
            <charset val="134"/>
          </rPr>
          <t xml:space="preserve">tanyan:
10月绩效730
</t>
        </r>
        <r>
          <rPr>
            <sz val="9"/>
            <rFont val="宋体"/>
            <charset val="134"/>
          </rPr>
          <t>24.8月成品物料实行新薪资方案，成品绩效770
16年9月-12月给予绩效工资300元-依据发货准备率
保留此绩效工资
17年4月起按实际工作表现给予
2月入职即给予80%
2020.5起按新的方案</t>
        </r>
      </text>
    </comment>
    <comment ref="N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10月岗位评定等级A级</t>
        </r>
      </text>
    </comment>
    <comment ref="J5" authorId="1">
      <text>
        <r>
          <rPr>
            <b/>
            <sz val="9"/>
            <rFont val="宋体"/>
            <charset val="134"/>
          </rPr>
          <t xml:space="preserve">tanyan:
10月绩效730
</t>
        </r>
        <r>
          <rPr>
            <sz val="9"/>
            <rFont val="宋体"/>
            <charset val="134"/>
          </rPr>
          <t>24.8月成品物料实行新薪资方案，成品绩效770
16年9月-12月给予绩效工资300元-依据发货准备率
保留此绩效工资
17年4月起按实际工作表现给予
2月入职即给予80%
2020.5起按新的方案</t>
        </r>
      </text>
    </comment>
    <comment ref="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基本工资2000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
25.8月开始按照转正核算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绩效工资500</t>
        </r>
      </text>
    </comment>
    <comment ref="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基本工资2000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
25.8月开始按照转正核算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绩效工资500</t>
        </r>
      </text>
    </comment>
    <comment ref="K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修补-代班长
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N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K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N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O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事假1.4天</t>
        </r>
      </text>
    </comment>
    <comment ref="K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取模/修边</t>
        </r>
      </text>
    </comment>
    <comment ref="O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事假0.45天</t>
        </r>
      </text>
    </comment>
    <comment ref="K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剪边</t>
        </r>
      </text>
    </comment>
    <comment ref="O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事假3天</t>
        </r>
      </text>
    </comment>
    <comment ref="K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N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10月补卡2次
8/18/25/27迟到十分钟内4次
13号晚班迟到16分钟
</t>
        </r>
      </text>
    </comment>
    <comment ref="K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N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O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O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事假0.4天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喷脱模剂</t>
        </r>
      </text>
    </comment>
    <comment ref="K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清模/修边</t>
        </r>
      </text>
    </comment>
    <comment ref="M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10月11日晚，生产不良品分析发现，有2件UNEA大座垫憋气，人为造成，对责任员工蒋鹏考核20元</t>
        </r>
      </text>
    </comment>
    <comment ref="K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M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10.27晚班设备维修期间，班长要求所有人员在00:08分全部到岗工作，班长在00:23查岗发现打磨区员工张永桂、吴旺宇、王攀不在岗位，对其三人严重警告一次，同时考核20元/人</t>
        </r>
      </text>
    </comment>
    <comment ref="K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打磨区装车</t>
        </r>
      </text>
    </comment>
    <comment ref="N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O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N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K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N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K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N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K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M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10.27晚班设备维修期间，班长要求所有人员在00:08分全部到岗工作，班长在00:23查岗发现打磨区员工张永桂、吴旺宇、王攀不在岗位，对其三人严重警告一次，同时考核20元/人</t>
        </r>
      </text>
    </comment>
    <comment ref="N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O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事假2天</t>
        </r>
      </text>
    </comment>
    <comment ref="K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
10.22上班迟到20分钟
</t>
        </r>
      </text>
    </comment>
    <comment ref="K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O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O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K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M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25年10月25日夜班，班长04:14分左右查岗发现，员工陈夏军不在岗，后发现其在总装两条线中间地上睡觉，根据员工手册同时按照安全管理规定，对其严重警告一次，同时考核100元，全公司通报批评</t>
        </r>
      </text>
    </comment>
    <comment ref="K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O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事假7天</t>
        </r>
      </text>
    </comment>
    <comment ref="K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I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计件按天数18天打八折</t>
        </r>
      </text>
    </comment>
    <comment ref="K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O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I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计件按天数22天打八折</t>
        </r>
      </text>
    </comment>
    <comment ref="K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N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O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事假2天</t>
        </r>
      </text>
    </comment>
    <comment ref="I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计件按天数26天打八折</t>
        </r>
      </text>
    </comment>
    <comment ref="K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N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I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计件按天数13天打八折</t>
        </r>
      </text>
    </comment>
    <comment ref="K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
10月27日旷工1天</t>
        </r>
      </text>
    </comment>
    <comment ref="O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事假0.7天旷工1天</t>
        </r>
      </text>
    </comment>
    <comment ref="I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计件按天数16天打八折</t>
        </r>
      </text>
    </comment>
    <comment ref="K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M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10.27晚班设备维修期间，班长要求所有人员在00:08分全部到岗工作，班长在00:23查岗发现打磨区员工张永桂、吴旺宇、王攀不在岗位，对其三人严重警告一次，同时考核20元/人</t>
        </r>
      </text>
    </comment>
    <comment ref="N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O48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事假1.8天</t>
        </r>
      </text>
    </comment>
    <comment ref="I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计件按天数7天打八折</t>
        </r>
      </text>
    </comment>
    <comment ref="K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O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事假2天</t>
        </r>
      </text>
    </comment>
    <comment ref="I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计件按天数13天打八折</t>
        </r>
      </text>
    </comment>
    <comment ref="K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计件按天数24天打八折</t>
        </r>
      </text>
    </comment>
    <comment ref="K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N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I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计件打八折</t>
        </r>
      </text>
    </comment>
    <comment ref="K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发泡补贴-打磨</t>
        </r>
      </text>
    </comment>
    <comment ref="N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I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计件打八折</t>
        </r>
      </text>
    </comment>
    <comment ref="K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计件打八折</t>
        </r>
      </text>
    </comment>
    <comment ref="K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I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计件打八折</t>
        </r>
      </text>
    </comment>
    <comment ref="K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I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10月未剔除绩效300
计件打八折</t>
        </r>
      </text>
    </comment>
    <comment ref="K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发泡补贴</t>
        </r>
      </text>
    </comment>
    <comment ref="N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I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10月未剔除绩效300
计件打八折</t>
        </r>
      </text>
    </comment>
    <comment ref="K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带班</t>
        </r>
      </text>
    </comment>
    <comment ref="O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工伤假</t>
        </r>
      </text>
    </comment>
    <comment ref="I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2月剔除300计件做绩效
12月起申请按照发泡平均系数的1.15
</t>
        </r>
      </text>
    </comment>
    <comment ref="K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质检岗位补贴</t>
        </r>
      </text>
    </comment>
    <comment ref="K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</t>
        </r>
      </text>
    </comment>
    <comment ref="O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</t>
        </r>
      </text>
    </comment>
    <comment ref="N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J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M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修补-代班长
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M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J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M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N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事假1.4天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取模/修边</t>
        </r>
      </text>
    </comment>
    <comment ref="N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事假0.45天</t>
        </r>
      </text>
    </comment>
    <comment ref="J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M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10月补卡2次
8/18/25/27迟到十分钟内4次
13号晚班迟到16分钟
</t>
        </r>
      </text>
    </comment>
    <comment ref="J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喷脱模剂</t>
        </r>
      </text>
    </comment>
    <comment ref="J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M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计件打八折</t>
        </r>
      </text>
    </comment>
    <comment ref="J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H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2月剔除300计件做绩效
12月起申请按照发泡平均系数的1.15
</t>
        </r>
      </text>
    </comment>
    <comment ref="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质检岗位补贴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J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打磨区装车</t>
        </r>
      </text>
    </comment>
    <comment ref="M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N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M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M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J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10.27晚班设备维修期间，班长要求所有人员在00:08分全部到岗工作，班长在00:23查岗发现打磨区员工张永桂、吴旺宇、王攀不在岗位，对其三人严重警告一次，同时考核20元/人</t>
        </r>
      </text>
    </comment>
    <comment ref="M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N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事假2天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J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J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N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J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M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J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N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事假7天</t>
        </r>
      </text>
    </comment>
    <comment ref="J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M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计件按天数18天打八折</t>
        </r>
      </text>
    </comment>
    <comment ref="J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N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H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计件按天数22天打八折</t>
        </r>
      </text>
    </comment>
    <comment ref="J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M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N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事假2天</t>
        </r>
      </text>
    </comment>
    <comment ref="H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计件按天数26天打八折</t>
        </r>
      </text>
    </comment>
    <comment ref="J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M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计件按天数13天打八折</t>
        </r>
      </text>
    </comment>
    <comment ref="J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M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
10月27日旷工1天</t>
        </r>
      </text>
    </comment>
    <comment ref="N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事假0.7天旷工1天</t>
        </r>
      </text>
    </comment>
    <comment ref="H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计件按天数16天打八折</t>
        </r>
      </text>
    </comment>
    <comment ref="J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L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10.27晚班设备维修期间，班长要求所有人员在00:08分全部到岗工作，班长在00:23查岗发现打磨区员工张永桂、吴旺宇、王攀不在岗位，对其三人严重警告一次，同时考核20元/人</t>
        </r>
      </text>
    </comment>
    <comment ref="M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N22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事假1.8天</t>
        </r>
      </text>
    </comment>
    <comment ref="H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计件按天数7天打八折</t>
        </r>
      </text>
    </comment>
    <comment ref="J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事假2天</t>
        </r>
      </text>
    </comment>
    <comment ref="H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计件按天数13天打八折</t>
        </r>
      </text>
    </comment>
    <comment ref="J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H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计件按天数24天打八折</t>
        </r>
      </text>
    </comment>
    <comment ref="J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M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计件打八折</t>
        </r>
      </text>
    </comment>
    <comment ref="J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发泡补贴-打磨</t>
        </r>
      </text>
    </commen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计件打八折</t>
        </r>
      </text>
    </comment>
    <comment ref="J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H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计件打八折</t>
        </r>
      </text>
    </comment>
    <comment ref="J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M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10月未剔除绩效300
计件打八折</t>
        </r>
      </text>
    </comment>
    <comment ref="J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发泡补贴</t>
        </r>
      </text>
    </comment>
    <comment ref="M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10月未剔除绩效300
计件打八折</t>
        </r>
      </text>
    </comment>
    <comment ref="J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J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带班</t>
        </r>
      </text>
    </comment>
    <comment ref="N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工伤假</t>
        </r>
      </text>
    </comment>
    <comment ref="J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</t>
        </r>
      </text>
    </comment>
    <comment ref="N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J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</t>
        </r>
      </text>
    </comment>
    <comment ref="M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J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N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事假0.4天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清模/修边</t>
        </r>
      </text>
    </comment>
    <comment ref="L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10月11日晚，生产不良品分析发现，有2件UNEA大座垫憋气，人为造成，对责任员工蒋鹏考核20元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L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25年10月25日夜班，班长04:14分左右查岗发现，员工陈夏军不在岗，后发现其在总装两条线中间地上睡觉，根据员工手册同时按照安全管理规定，对其严重警告一次，同时考核100元，全公司通报批评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J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剪边</t>
        </r>
      </text>
    </comment>
    <comment ref="N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事假3天</t>
        </r>
      </text>
    </comment>
  </commentList>
</comments>
</file>

<file path=xl/comments6.xml><?xml version="1.0" encoding="utf-8"?>
<comments xmlns="http://schemas.openxmlformats.org/spreadsheetml/2006/main">
  <authors>
    <author>Administrator</author>
    <author>tanyan</author>
  </authors>
  <commentLis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10月岗位评定等级A级</t>
        </r>
      </text>
    </comment>
    <comment ref="I4" authorId="1">
      <text>
        <r>
          <rPr>
            <b/>
            <sz val="9"/>
            <rFont val="宋体"/>
            <charset val="134"/>
          </rPr>
          <t xml:space="preserve">tanyan:
10月绩效730
</t>
        </r>
        <r>
          <rPr>
            <sz val="9"/>
            <rFont val="宋体"/>
            <charset val="134"/>
          </rPr>
          <t>24.8月成品物料实行新薪资方案，成品绩效770
16年9月-12月给予绩效工资300元-依据发货准备率
保留此绩效工资
17年4月起按实际工作表现给予
2月入职即给予80%
2020.5起按新的方案</t>
        </r>
      </text>
    </comment>
    <comment ref="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10月岗位评定等级A级</t>
        </r>
      </text>
    </comment>
    <comment ref="I5" authorId="1">
      <text>
        <r>
          <rPr>
            <b/>
            <sz val="9"/>
            <rFont val="宋体"/>
            <charset val="134"/>
          </rPr>
          <t xml:space="preserve">tanyan:
10月绩效730
</t>
        </r>
        <r>
          <rPr>
            <sz val="9"/>
            <rFont val="宋体"/>
            <charset val="134"/>
          </rPr>
          <t>24.8月成品物料实行新薪资方案，成品绩效770
16年9月-12月给予绩效工资300元-依据发货准备率
保留此绩效工资
17年4月起按实际工作表现给予
2月入职即给予80%
2020.5起按新的方案</t>
        </r>
      </text>
    </comment>
    <comment ref="M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G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基本工资2000</t>
        </r>
      </text>
    </comment>
    <comment ref="H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
25.8月开始按照转正核算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绩效工资500</t>
        </r>
      </text>
    </comment>
    <comment ref="G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基本工资2000</t>
        </r>
      </text>
    </comment>
    <comment ref="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
25.8月开始按照转正核算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绩效工资500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J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10.27晚班设备维修期间，班长要求所有人员在00:08分全部到岗工作，班长在00:23查岗发现打磨区员工张永桂、吴旺宇、王攀不在岗位，对其三人严重警告一次，同时考核20元/人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J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J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M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
10.22上班迟到20分钟
</t>
        </r>
      </text>
    </comment>
  </commentList>
</comments>
</file>

<file path=xl/sharedStrings.xml><?xml version="1.0" encoding="utf-8"?>
<sst xmlns="http://schemas.openxmlformats.org/spreadsheetml/2006/main" count="628" uniqueCount="110">
  <si>
    <t>2025年10月劳务工工资明细</t>
  </si>
  <si>
    <t>序号</t>
  </si>
  <si>
    <t>工号</t>
  </si>
  <si>
    <t>姓名</t>
  </si>
  <si>
    <t>入职日期</t>
  </si>
  <si>
    <t>岗位</t>
  </si>
  <si>
    <t>应出勤（天）</t>
  </si>
  <si>
    <t>实出勤（天）</t>
  </si>
  <si>
    <t>基本工资（元）</t>
  </si>
  <si>
    <t>计件/岗位工资（元）</t>
  </si>
  <si>
    <t>绩效（元）</t>
  </si>
  <si>
    <t>加班、高温及其他补贴（元）</t>
  </si>
  <si>
    <t>餐补（元）</t>
  </si>
  <si>
    <t>奖励/考核（元）</t>
  </si>
  <si>
    <t>补单补卡（元）</t>
  </si>
  <si>
    <t>全勤奖</t>
  </si>
  <si>
    <t>应发工资</t>
  </si>
  <si>
    <t>水电费（元）</t>
  </si>
  <si>
    <t>应发工资（元）</t>
  </si>
  <si>
    <t>备注</t>
  </si>
  <si>
    <t>劳务公司</t>
  </si>
  <si>
    <t>工资表税后实发</t>
  </si>
  <si>
    <t>劳务工资明细求和</t>
  </si>
  <si>
    <t>汇总合计与应发差异</t>
  </si>
  <si>
    <t>人员核对-勿删</t>
  </si>
  <si>
    <t>赵亮</t>
  </si>
  <si>
    <t>仓管员</t>
  </si>
  <si>
    <t>劳务发放</t>
  </si>
  <si>
    <t>王启明</t>
  </si>
  <si>
    <t>周建华</t>
  </si>
  <si>
    <t>电工</t>
  </si>
  <si>
    <t>赖金龙</t>
  </si>
  <si>
    <t>史双宇</t>
  </si>
  <si>
    <t>发泡操作工</t>
  </si>
  <si>
    <t>谢桂华</t>
  </si>
  <si>
    <t>张忠宝</t>
  </si>
  <si>
    <t>唐亮</t>
  </si>
  <si>
    <t>谭金祥</t>
  </si>
  <si>
    <t>李水平</t>
  </si>
  <si>
    <t>吴明贵</t>
  </si>
  <si>
    <t>瞿欢</t>
  </si>
  <si>
    <t>周孝勇</t>
  </si>
  <si>
    <t>刘顺新</t>
  </si>
  <si>
    <t>2025/10/30退回</t>
  </si>
  <si>
    <t>贺翌昂</t>
  </si>
  <si>
    <t>袁珊珊</t>
  </si>
  <si>
    <t>龙意倩</t>
  </si>
  <si>
    <t>蒋鹏</t>
  </si>
  <si>
    <t>肖军奇</t>
  </si>
  <si>
    <t>高玉霞</t>
  </si>
  <si>
    <t>张永桂</t>
  </si>
  <si>
    <t>卢喜春</t>
  </si>
  <si>
    <t>佘军</t>
  </si>
  <si>
    <t>刘爱国</t>
  </si>
  <si>
    <t>陶勇军</t>
  </si>
  <si>
    <t>蔡建兵</t>
  </si>
  <si>
    <t>李先文</t>
  </si>
  <si>
    <t>王攀</t>
  </si>
  <si>
    <t>2025/10/31离职</t>
  </si>
  <si>
    <t>刘季香</t>
  </si>
  <si>
    <t>张波滔</t>
  </si>
  <si>
    <t>黄翠兰</t>
  </si>
  <si>
    <t>杨兰方</t>
  </si>
  <si>
    <t>刘湘宇</t>
  </si>
  <si>
    <t>袁卫星</t>
  </si>
  <si>
    <t>彭新泉</t>
  </si>
  <si>
    <t>黄亚英</t>
  </si>
  <si>
    <t>陈夏君</t>
  </si>
  <si>
    <t>陈迪</t>
  </si>
  <si>
    <t>石素平</t>
  </si>
  <si>
    <t>李立群</t>
  </si>
  <si>
    <t>孙鸿岩</t>
  </si>
  <si>
    <t>任勇</t>
  </si>
  <si>
    <t>张定华</t>
  </si>
  <si>
    <t>陈连湘</t>
  </si>
  <si>
    <t>吴旺宇</t>
  </si>
  <si>
    <t>胡平根</t>
  </si>
  <si>
    <t>2025/10/31退回</t>
  </si>
  <si>
    <t>周兵湘</t>
  </si>
  <si>
    <t>2025/10/21退回</t>
  </si>
  <si>
    <t>康嵩</t>
  </si>
  <si>
    <t>刘前意</t>
  </si>
  <si>
    <t>唐亮2</t>
  </si>
  <si>
    <t>刘建</t>
  </si>
  <si>
    <t>刘正伟</t>
  </si>
  <si>
    <t>2025/11/11离职</t>
  </si>
  <si>
    <t>陈思杰</t>
  </si>
  <si>
    <t>2025/10/13退回</t>
  </si>
  <si>
    <t>张美珍</t>
  </si>
  <si>
    <t>2025/10/15退回</t>
  </si>
  <si>
    <t>马凤</t>
  </si>
  <si>
    <t>李需</t>
  </si>
  <si>
    <t>发泡检验员</t>
  </si>
  <si>
    <t>彭智勇</t>
  </si>
  <si>
    <t>瞿芬</t>
  </si>
  <si>
    <t>合计</t>
  </si>
  <si>
    <t>用公式</t>
  </si>
  <si>
    <t>湖南诚展</t>
  </si>
  <si>
    <t>湘潭思泉</t>
  </si>
  <si>
    <t>东方人才</t>
  </si>
  <si>
    <t>德顺</t>
  </si>
  <si>
    <t>湘潭宏顺</t>
  </si>
  <si>
    <t>宏顺</t>
  </si>
  <si>
    <t>加小时工</t>
  </si>
  <si>
    <t>劳务总计</t>
  </si>
  <si>
    <t>2025年10月劳务工工资明细（湖南诚展）</t>
  </si>
  <si>
    <t>2025年10月劳务工工资明细（湘潭思泉）</t>
  </si>
  <si>
    <t>2025年10月劳务工工资明细（德顺）</t>
  </si>
  <si>
    <t>2025年10月劳务工工资明细（东方人才）</t>
  </si>
  <si>
    <t>2025年10月劳务工工资明细（湘潭宏顺）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</si>
</sst>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_ "/>
    <numFmt numFmtId="179" formatCode="0_ "/>
  </numFmts>
  <fonts count="31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8"/>
      <color theme="1"/>
      <name val="宋体"/>
      <charset val="134"/>
      <scheme val="minor"/>
    </font>
    <font>
      <sz val="9"/>
      <color rgb="FF1A1AFC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left" vertical="center" shrinkToFit="1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8" fillId="7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&#31038;&#20445;&#26126;&#32454;\2025&#24180;&#20809;&#21326;&#33635;&#26124;&#31038;&#20445;&#26126;&#32454;&#65288;1-T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0&#26376;&#24037;&#36164;&#27719;&#24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0&#26376;&#24037;&#3616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.01"/>
      <sheetName val="2025.02"/>
      <sheetName val="2025.03"/>
      <sheetName val="2025.04"/>
      <sheetName val="2025.05"/>
      <sheetName val="2025.06"/>
      <sheetName val="2025.07"/>
      <sheetName val="2025.08"/>
      <sheetName val="2025.09"/>
      <sheetName val="2025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姓名</v>
          </cell>
          <cell r="C3" t="str">
            <v>性别</v>
          </cell>
          <cell r="D3" t="str">
            <v>身份证号码</v>
          </cell>
          <cell r="E3" t="str">
            <v>参保时间</v>
          </cell>
          <cell r="F3" t="str">
            <v>社保基数</v>
          </cell>
        </row>
        <row r="3">
          <cell r="P3" t="str">
            <v>单位承担社保部分</v>
          </cell>
        </row>
        <row r="3">
          <cell r="Z3" t="str">
            <v>重疾(单位出）</v>
          </cell>
          <cell r="AA3" t="str">
            <v>单位合计</v>
          </cell>
          <cell r="AB3" t="str">
            <v>个人承担社保部分</v>
          </cell>
        </row>
        <row r="3">
          <cell r="AI3" t="str">
            <v>重疾（个人出）</v>
          </cell>
          <cell r="AJ3" t="str">
            <v>个人合计</v>
          </cell>
          <cell r="AK3" t="str">
            <v>社保合计</v>
          </cell>
          <cell r="AL3" t="str">
            <v>备注</v>
          </cell>
        </row>
        <row r="3">
          <cell r="AN3">
            <v>45</v>
          </cell>
        </row>
        <row r="3">
          <cell r="AP3" t="str">
            <v>考勤表天数</v>
          </cell>
        </row>
        <row r="3">
          <cell r="AT3" t="str">
            <v>工资表人员</v>
          </cell>
        </row>
        <row r="4">
          <cell r="F4" t="str">
            <v>光荣参保</v>
          </cell>
        </row>
        <row r="4">
          <cell r="J4" t="str">
            <v>劳务参保</v>
          </cell>
        </row>
        <row r="5">
          <cell r="F5" t="str">
            <v>养老基数</v>
          </cell>
          <cell r="G5" t="str">
            <v>失业基数</v>
          </cell>
          <cell r="H5" t="str">
            <v>医疗生育基数</v>
          </cell>
          <cell r="I5" t="str">
            <v>工伤基数（0.96%）</v>
          </cell>
          <cell r="J5" t="str">
            <v>养老基数</v>
          </cell>
          <cell r="K5" t="str">
            <v>失业基数</v>
          </cell>
          <cell r="L5" t="str">
            <v>医疗生育基数</v>
          </cell>
          <cell r="M5" t="str">
            <v>工伤基数（1.23%）</v>
          </cell>
        </row>
        <row r="5">
          <cell r="O5" t="str">
            <v>服务费</v>
          </cell>
          <cell r="P5" t="str">
            <v>养老(16%)</v>
          </cell>
          <cell r="Q5" t="str">
            <v>养老减免/补退</v>
          </cell>
          <cell r="R5" t="str">
            <v>养老补退补收</v>
          </cell>
          <cell r="S5" t="str">
            <v>失业(0.7%)</v>
          </cell>
          <cell r="T5" t="str">
            <v>失业补退补收</v>
          </cell>
          <cell r="U5" t="str">
            <v>医疗(8.7%)</v>
          </cell>
          <cell r="V5" t="str">
            <v>医疗补退补收</v>
          </cell>
          <cell r="W5" t="str">
            <v>工伤(1.2%)</v>
          </cell>
          <cell r="X5" t="str">
            <v>工伤补退补收</v>
          </cell>
          <cell r="Y5" t="str">
            <v>基数调整补收（单位出）</v>
          </cell>
        </row>
        <row r="5">
          <cell r="AB5" t="str">
            <v>养老(8%)</v>
          </cell>
          <cell r="AC5" t="str">
            <v>养老补收补退</v>
          </cell>
          <cell r="AD5" t="str">
            <v>失业(0.7%)</v>
          </cell>
          <cell r="AE5" t="str">
            <v>失业补收补退</v>
          </cell>
          <cell r="AF5" t="str">
            <v>医疗(2%)</v>
          </cell>
          <cell r="AG5" t="str">
            <v>医疗补收补退</v>
          </cell>
          <cell r="AH5" t="str">
            <v>基数调整补收（个人出）</v>
          </cell>
        </row>
        <row r="5">
          <cell r="AR5" t="str">
            <v>人员核对-勿删</v>
          </cell>
        </row>
        <row r="6">
          <cell r="B6" t="str">
            <v>曹蜜</v>
          </cell>
          <cell r="C6" t="str">
            <v>男</v>
          </cell>
          <cell r="D6" t="str">
            <v>432524198406256417</v>
          </cell>
          <cell r="E6">
            <v>42064</v>
          </cell>
          <cell r="F6">
            <v>8960</v>
          </cell>
          <cell r="G6">
            <v>8960</v>
          </cell>
          <cell r="H6">
            <v>8960</v>
          </cell>
          <cell r="I6">
            <v>8960</v>
          </cell>
        </row>
        <row r="6">
          <cell r="P6">
            <v>1433.6</v>
          </cell>
        </row>
        <row r="6">
          <cell r="S6">
            <v>62.72</v>
          </cell>
        </row>
        <row r="6">
          <cell r="U6">
            <v>779.52</v>
          </cell>
        </row>
        <row r="6">
          <cell r="W6">
            <v>107.52</v>
          </cell>
        </row>
        <row r="6">
          <cell r="AA6">
            <v>2383.36</v>
          </cell>
          <cell r="AB6">
            <v>716.8</v>
          </cell>
        </row>
        <row r="6">
          <cell r="AD6">
            <v>26.88</v>
          </cell>
        </row>
        <row r="6">
          <cell r="AF6">
            <v>179.2</v>
          </cell>
        </row>
        <row r="6">
          <cell r="AI6">
            <v>15</v>
          </cell>
          <cell r="AJ6">
            <v>937.88</v>
          </cell>
          <cell r="AK6">
            <v>3321.24</v>
          </cell>
        </row>
        <row r="6">
          <cell r="AM6" t="str">
            <v>湖南荣昌</v>
          </cell>
          <cell r="AN6" t="str">
            <v>合同工</v>
          </cell>
          <cell r="AO6" t="str">
            <v>光华荣昌</v>
          </cell>
          <cell r="AP6">
            <v>21</v>
          </cell>
          <cell r="AQ6">
            <v>0</v>
          </cell>
          <cell r="AR6" t="e">
            <v>#N/A</v>
          </cell>
        </row>
        <row r="6">
          <cell r="AT6" t="str">
            <v>曹蜜</v>
          </cell>
        </row>
        <row r="7">
          <cell r="B7" t="str">
            <v>刘心</v>
          </cell>
          <cell r="C7" t="str">
            <v>女</v>
          </cell>
          <cell r="D7" t="str">
            <v>430702198510205223</v>
          </cell>
          <cell r="E7">
            <v>42064</v>
          </cell>
          <cell r="F7">
            <v>5160</v>
          </cell>
          <cell r="G7">
            <v>5160</v>
          </cell>
          <cell r="H7">
            <v>5160</v>
          </cell>
          <cell r="I7">
            <v>5160</v>
          </cell>
        </row>
        <row r="7">
          <cell r="P7">
            <v>825.6</v>
          </cell>
        </row>
        <row r="7">
          <cell r="S7">
            <v>36.12</v>
          </cell>
        </row>
        <row r="7">
          <cell r="U7">
            <v>448.92</v>
          </cell>
        </row>
        <row r="7">
          <cell r="W7">
            <v>61.92</v>
          </cell>
        </row>
        <row r="7">
          <cell r="AA7">
            <v>1372.56</v>
          </cell>
          <cell r="AB7">
            <v>412.8</v>
          </cell>
        </row>
        <row r="7">
          <cell r="AD7">
            <v>15.48</v>
          </cell>
        </row>
        <row r="7">
          <cell r="AF7">
            <v>103.2</v>
          </cell>
        </row>
        <row r="7">
          <cell r="AI7">
            <v>15</v>
          </cell>
          <cell r="AJ7">
            <v>546.48</v>
          </cell>
          <cell r="AK7">
            <v>1919.04</v>
          </cell>
        </row>
        <row r="7">
          <cell r="AM7" t="str">
            <v>湖南荣昌</v>
          </cell>
          <cell r="AN7" t="str">
            <v>合同工</v>
          </cell>
          <cell r="AO7" t="str">
            <v>光华荣昌</v>
          </cell>
          <cell r="AP7">
            <v>18</v>
          </cell>
          <cell r="AQ7">
            <v>0</v>
          </cell>
          <cell r="AR7" t="e">
            <v>#N/A</v>
          </cell>
        </row>
        <row r="7">
          <cell r="AT7" t="str">
            <v>刘心</v>
          </cell>
        </row>
        <row r="8">
          <cell r="B8" t="str">
            <v>李开阳</v>
          </cell>
          <cell r="C8" t="str">
            <v>男</v>
          </cell>
          <cell r="D8" t="str">
            <v>422426196407203858</v>
          </cell>
          <cell r="E8">
            <v>42125</v>
          </cell>
          <cell r="F8">
            <v>0</v>
          </cell>
          <cell r="G8">
            <v>0</v>
          </cell>
          <cell r="H8">
            <v>13000</v>
          </cell>
          <cell r="I8">
            <v>0</v>
          </cell>
        </row>
        <row r="8">
          <cell r="P8">
            <v>0</v>
          </cell>
        </row>
        <row r="8">
          <cell r="S8">
            <v>0</v>
          </cell>
        </row>
        <row r="8">
          <cell r="U8">
            <v>1131</v>
          </cell>
        </row>
        <row r="8">
          <cell r="W8">
            <v>0</v>
          </cell>
        </row>
        <row r="8">
          <cell r="AA8">
            <v>1131</v>
          </cell>
          <cell r="AB8">
            <v>0</v>
          </cell>
        </row>
        <row r="8">
          <cell r="AD8">
            <v>0</v>
          </cell>
        </row>
        <row r="8">
          <cell r="AF8">
            <v>260</v>
          </cell>
        </row>
        <row r="8">
          <cell r="AI8">
            <v>15</v>
          </cell>
          <cell r="AJ8">
            <v>275</v>
          </cell>
          <cell r="AK8">
            <v>1406</v>
          </cell>
        </row>
        <row r="8">
          <cell r="AM8" t="str">
            <v>湖南荣昌</v>
          </cell>
          <cell r="AN8" t="str">
            <v>合同工</v>
          </cell>
          <cell r="AO8" t="str">
            <v>光华荣昌</v>
          </cell>
          <cell r="AP8">
            <v>18</v>
          </cell>
          <cell r="AQ8">
            <v>0</v>
          </cell>
          <cell r="AR8" t="e">
            <v>#N/A</v>
          </cell>
        </row>
        <row r="8">
          <cell r="AT8" t="str">
            <v>李开阳</v>
          </cell>
        </row>
        <row r="9">
          <cell r="B9" t="str">
            <v>马英</v>
          </cell>
          <cell r="C9" t="str">
            <v>男</v>
          </cell>
          <cell r="D9" t="str">
            <v>430203198510146015</v>
          </cell>
          <cell r="E9">
            <v>42125</v>
          </cell>
          <cell r="F9">
            <v>7420</v>
          </cell>
          <cell r="G9">
            <v>7420</v>
          </cell>
          <cell r="H9">
            <v>7420</v>
          </cell>
          <cell r="I9">
            <v>7420</v>
          </cell>
        </row>
        <row r="9">
          <cell r="P9">
            <v>1187.2</v>
          </cell>
        </row>
        <row r="9">
          <cell r="S9">
            <v>51.94</v>
          </cell>
        </row>
        <row r="9">
          <cell r="U9">
            <v>645.54</v>
          </cell>
        </row>
        <row r="9">
          <cell r="W9">
            <v>89.04</v>
          </cell>
        </row>
        <row r="9">
          <cell r="AA9">
            <v>1973.72</v>
          </cell>
          <cell r="AB9">
            <v>593.6</v>
          </cell>
        </row>
        <row r="9">
          <cell r="AD9">
            <v>22.26</v>
          </cell>
        </row>
        <row r="9">
          <cell r="AF9">
            <v>148.4</v>
          </cell>
        </row>
        <row r="9">
          <cell r="AI9">
            <v>15</v>
          </cell>
          <cell r="AJ9">
            <v>779.26</v>
          </cell>
          <cell r="AK9">
            <v>2752.98</v>
          </cell>
        </row>
        <row r="9">
          <cell r="AM9" t="str">
            <v>湖南荣昌</v>
          </cell>
          <cell r="AN9" t="str">
            <v>合同工</v>
          </cell>
          <cell r="AO9" t="str">
            <v>光华荣昌</v>
          </cell>
          <cell r="AP9">
            <v>18</v>
          </cell>
          <cell r="AQ9">
            <v>0</v>
          </cell>
          <cell r="AR9" t="e">
            <v>#N/A</v>
          </cell>
        </row>
        <row r="9">
          <cell r="AT9" t="str">
            <v>马英</v>
          </cell>
        </row>
        <row r="10">
          <cell r="B10" t="str">
            <v>曾琼</v>
          </cell>
          <cell r="C10" t="str">
            <v>女</v>
          </cell>
          <cell r="D10" t="str">
            <v>432524199110091427</v>
          </cell>
          <cell r="E10">
            <v>42125</v>
          </cell>
          <cell r="F10">
            <v>6280</v>
          </cell>
          <cell r="G10">
            <v>6280</v>
          </cell>
          <cell r="H10">
            <v>6280</v>
          </cell>
          <cell r="I10">
            <v>6280</v>
          </cell>
        </row>
        <row r="10">
          <cell r="P10">
            <v>1004.8</v>
          </cell>
        </row>
        <row r="10">
          <cell r="S10">
            <v>43.96</v>
          </cell>
        </row>
        <row r="10">
          <cell r="U10">
            <v>546.36</v>
          </cell>
        </row>
        <row r="10">
          <cell r="W10">
            <v>75.36</v>
          </cell>
        </row>
        <row r="10">
          <cell r="AA10">
            <v>1670.48</v>
          </cell>
          <cell r="AB10">
            <v>502.4</v>
          </cell>
        </row>
        <row r="10">
          <cell r="AD10">
            <v>18.84</v>
          </cell>
        </row>
        <row r="10">
          <cell r="AF10">
            <v>125.6</v>
          </cell>
        </row>
        <row r="10">
          <cell r="AI10">
            <v>15</v>
          </cell>
          <cell r="AJ10">
            <v>661.84</v>
          </cell>
          <cell r="AK10">
            <v>2332.32</v>
          </cell>
        </row>
        <row r="10">
          <cell r="AM10" t="str">
            <v>湖南荣昌</v>
          </cell>
          <cell r="AN10" t="str">
            <v>合同工</v>
          </cell>
          <cell r="AO10" t="str">
            <v>光华荣昌</v>
          </cell>
          <cell r="AP10">
            <v>18</v>
          </cell>
          <cell r="AQ10">
            <v>0</v>
          </cell>
          <cell r="AR10" t="e">
            <v>#N/A</v>
          </cell>
        </row>
        <row r="10">
          <cell r="AT10" t="str">
            <v>曾琼</v>
          </cell>
        </row>
        <row r="11">
          <cell r="B11" t="str">
            <v>赵新辉</v>
          </cell>
          <cell r="C11" t="str">
            <v>男</v>
          </cell>
          <cell r="D11" t="str">
            <v>430423198210115811</v>
          </cell>
          <cell r="E11">
            <v>42156</v>
          </cell>
          <cell r="F11">
            <v>4308</v>
          </cell>
          <cell r="G11">
            <v>4308</v>
          </cell>
          <cell r="H11">
            <v>4308</v>
          </cell>
          <cell r="I11">
            <v>4308</v>
          </cell>
        </row>
        <row r="11">
          <cell r="P11">
            <v>689.28</v>
          </cell>
        </row>
        <row r="11">
          <cell r="S11">
            <v>30.16</v>
          </cell>
        </row>
        <row r="11">
          <cell r="U11">
            <v>374.8</v>
          </cell>
        </row>
        <row r="11">
          <cell r="W11">
            <v>51.7</v>
          </cell>
        </row>
        <row r="11">
          <cell r="AA11">
            <v>1145.94</v>
          </cell>
          <cell r="AB11">
            <v>344.64</v>
          </cell>
        </row>
        <row r="11">
          <cell r="AD11">
            <v>12.92</v>
          </cell>
        </row>
        <row r="11">
          <cell r="AF11">
            <v>86.16</v>
          </cell>
        </row>
        <row r="11">
          <cell r="AI11">
            <v>15</v>
          </cell>
          <cell r="AJ11">
            <v>458.72</v>
          </cell>
          <cell r="AK11">
            <v>1604.66</v>
          </cell>
        </row>
        <row r="11">
          <cell r="AM11" t="str">
            <v>湖南荣昌</v>
          </cell>
          <cell r="AN11" t="str">
            <v>合同工</v>
          </cell>
          <cell r="AO11" t="str">
            <v>湖南鑫起</v>
          </cell>
          <cell r="AP11">
            <v>28.45</v>
          </cell>
          <cell r="AQ11">
            <v>0</v>
          </cell>
          <cell r="AR11" t="e">
            <v>#N/A</v>
          </cell>
        </row>
        <row r="11">
          <cell r="AT11" t="str">
            <v>赵新辉</v>
          </cell>
        </row>
        <row r="12">
          <cell r="B12" t="str">
            <v>霍海涛</v>
          </cell>
          <cell r="C12" t="str">
            <v>男</v>
          </cell>
          <cell r="D12" t="str">
            <v>230834197309170879</v>
          </cell>
          <cell r="E12">
            <v>42186</v>
          </cell>
          <cell r="F12">
            <v>5740</v>
          </cell>
          <cell r="G12">
            <v>5740</v>
          </cell>
          <cell r="H12">
            <v>5740</v>
          </cell>
          <cell r="I12">
            <v>5740</v>
          </cell>
        </row>
        <row r="12">
          <cell r="P12">
            <v>918.4</v>
          </cell>
        </row>
        <row r="12">
          <cell r="S12">
            <v>40.18</v>
          </cell>
        </row>
        <row r="12">
          <cell r="U12">
            <v>499.38</v>
          </cell>
        </row>
        <row r="12">
          <cell r="W12">
            <v>68.88</v>
          </cell>
        </row>
        <row r="12">
          <cell r="AA12">
            <v>1526.84</v>
          </cell>
          <cell r="AB12">
            <v>459.2</v>
          </cell>
        </row>
        <row r="12">
          <cell r="AD12">
            <v>17.22</v>
          </cell>
        </row>
        <row r="12">
          <cell r="AF12">
            <v>114.8</v>
          </cell>
        </row>
        <row r="12">
          <cell r="AI12">
            <v>15</v>
          </cell>
          <cell r="AJ12">
            <v>606.22</v>
          </cell>
          <cell r="AK12">
            <v>2133.06</v>
          </cell>
        </row>
        <row r="12">
          <cell r="AM12" t="str">
            <v>湖南荣昌</v>
          </cell>
          <cell r="AN12" t="str">
            <v>合同工</v>
          </cell>
          <cell r="AO12" t="str">
            <v>湖南红海</v>
          </cell>
          <cell r="AP12">
            <v>21</v>
          </cell>
          <cell r="AQ12">
            <v>0</v>
          </cell>
          <cell r="AR12" t="e">
            <v>#N/A</v>
          </cell>
        </row>
        <row r="12">
          <cell r="AT12" t="str">
            <v>霍海涛</v>
          </cell>
        </row>
        <row r="13">
          <cell r="B13" t="str">
            <v>张海波</v>
          </cell>
          <cell r="C13" t="str">
            <v>男</v>
          </cell>
          <cell r="D13" t="str">
            <v>430124198209127970</v>
          </cell>
          <cell r="E13">
            <v>42217</v>
          </cell>
          <cell r="F13">
            <v>8500</v>
          </cell>
          <cell r="G13">
            <v>8500</v>
          </cell>
          <cell r="H13">
            <v>8500</v>
          </cell>
          <cell r="I13">
            <v>8500</v>
          </cell>
        </row>
        <row r="13">
          <cell r="P13">
            <v>1360</v>
          </cell>
        </row>
        <row r="13">
          <cell r="S13">
            <v>59.5</v>
          </cell>
        </row>
        <row r="13">
          <cell r="U13">
            <v>739.5</v>
          </cell>
        </row>
        <row r="13">
          <cell r="W13">
            <v>102</v>
          </cell>
        </row>
        <row r="13">
          <cell r="AA13">
            <v>2261</v>
          </cell>
          <cell r="AB13">
            <v>680</v>
          </cell>
        </row>
        <row r="13">
          <cell r="AD13">
            <v>25.5</v>
          </cell>
        </row>
        <row r="13">
          <cell r="AF13">
            <v>170</v>
          </cell>
        </row>
        <row r="13">
          <cell r="AI13">
            <v>15</v>
          </cell>
          <cell r="AJ13">
            <v>890.5</v>
          </cell>
          <cell r="AK13">
            <v>3151.5</v>
          </cell>
        </row>
        <row r="13">
          <cell r="AM13" t="str">
            <v>湖南荣昌</v>
          </cell>
          <cell r="AN13" t="str">
            <v>合同工</v>
          </cell>
          <cell r="AO13" t="str">
            <v>光华荣昌</v>
          </cell>
          <cell r="AP13">
            <v>19</v>
          </cell>
          <cell r="AQ13">
            <v>0</v>
          </cell>
          <cell r="AR13" t="e">
            <v>#N/A</v>
          </cell>
        </row>
        <row r="13">
          <cell r="AT13" t="str">
            <v>张海波</v>
          </cell>
        </row>
        <row r="14">
          <cell r="B14" t="str">
            <v>罗亚南</v>
          </cell>
          <cell r="C14" t="str">
            <v>男</v>
          </cell>
          <cell r="D14" t="str">
            <v>430202197709246071</v>
          </cell>
          <cell r="E14">
            <v>42309</v>
          </cell>
          <cell r="F14">
            <v>5580</v>
          </cell>
          <cell r="G14">
            <v>5580</v>
          </cell>
          <cell r="H14">
            <v>5580</v>
          </cell>
          <cell r="I14">
            <v>5580</v>
          </cell>
        </row>
        <row r="14">
          <cell r="P14">
            <v>892.8</v>
          </cell>
        </row>
        <row r="14">
          <cell r="S14">
            <v>39.06</v>
          </cell>
        </row>
        <row r="14">
          <cell r="U14">
            <v>485.46</v>
          </cell>
        </row>
        <row r="14">
          <cell r="W14">
            <v>66.96</v>
          </cell>
        </row>
        <row r="14">
          <cell r="AA14">
            <v>1484.28</v>
          </cell>
          <cell r="AB14">
            <v>446.4</v>
          </cell>
        </row>
        <row r="14">
          <cell r="AD14">
            <v>16.74</v>
          </cell>
        </row>
        <row r="14">
          <cell r="AF14">
            <v>111.6</v>
          </cell>
        </row>
        <row r="14">
          <cell r="AI14">
            <v>15</v>
          </cell>
          <cell r="AJ14">
            <v>589.74</v>
          </cell>
          <cell r="AK14">
            <v>2074.02</v>
          </cell>
        </row>
        <row r="14">
          <cell r="AM14" t="str">
            <v>湖南荣昌</v>
          </cell>
          <cell r="AN14" t="str">
            <v>合同工</v>
          </cell>
          <cell r="AO14" t="str">
            <v>湖南鑫起</v>
          </cell>
          <cell r="AP14">
            <v>18.5</v>
          </cell>
          <cell r="AQ14">
            <v>0</v>
          </cell>
          <cell r="AR14" t="e">
            <v>#N/A</v>
          </cell>
        </row>
        <row r="14">
          <cell r="AT14" t="str">
            <v>罗亚南</v>
          </cell>
        </row>
        <row r="15">
          <cell r="B15" t="str">
            <v>刘辉兵</v>
          </cell>
          <cell r="C15" t="str">
            <v>男</v>
          </cell>
          <cell r="D15" t="str">
            <v>43021119701215451X</v>
          </cell>
          <cell r="E15">
            <v>42309</v>
          </cell>
          <cell r="F15">
            <v>4560</v>
          </cell>
          <cell r="G15">
            <v>4560</v>
          </cell>
          <cell r="H15">
            <v>4560</v>
          </cell>
          <cell r="I15">
            <v>4560</v>
          </cell>
        </row>
        <row r="15">
          <cell r="P15">
            <v>729.6</v>
          </cell>
        </row>
        <row r="15">
          <cell r="S15">
            <v>31.92</v>
          </cell>
        </row>
        <row r="15">
          <cell r="U15">
            <v>396.72</v>
          </cell>
        </row>
        <row r="15">
          <cell r="W15">
            <v>54.72</v>
          </cell>
        </row>
        <row r="15">
          <cell r="AA15">
            <v>1212.96</v>
          </cell>
          <cell r="AB15">
            <v>364.8</v>
          </cell>
        </row>
        <row r="15">
          <cell r="AD15">
            <v>13.68</v>
          </cell>
        </row>
        <row r="15">
          <cell r="AF15">
            <v>91.2</v>
          </cell>
        </row>
        <row r="15">
          <cell r="AI15">
            <v>15</v>
          </cell>
          <cell r="AJ15">
            <v>484.68</v>
          </cell>
          <cell r="AK15">
            <v>1697.64</v>
          </cell>
        </row>
        <row r="15">
          <cell r="AM15" t="str">
            <v>湖南荣昌</v>
          </cell>
          <cell r="AN15" t="str">
            <v>合同工</v>
          </cell>
          <cell r="AO15" t="str">
            <v>光华荣昌</v>
          </cell>
          <cell r="AP15">
            <v>22</v>
          </cell>
          <cell r="AQ15">
            <v>0</v>
          </cell>
          <cell r="AR15" t="e">
            <v>#N/A</v>
          </cell>
        </row>
        <row r="15">
          <cell r="AT15" t="str">
            <v>刘辉兵</v>
          </cell>
        </row>
        <row r="16">
          <cell r="B16" t="str">
            <v>殷胜</v>
          </cell>
          <cell r="C16" t="str">
            <v>男</v>
          </cell>
          <cell r="D16" t="str">
            <v>430211199107030412</v>
          </cell>
          <cell r="E16">
            <v>42339</v>
          </cell>
          <cell r="F16">
            <v>4100</v>
          </cell>
          <cell r="G16">
            <v>4100</v>
          </cell>
          <cell r="H16">
            <v>4100</v>
          </cell>
          <cell r="I16">
            <v>4100</v>
          </cell>
        </row>
        <row r="16">
          <cell r="P16">
            <v>656</v>
          </cell>
        </row>
        <row r="16">
          <cell r="S16">
            <v>28.7</v>
          </cell>
        </row>
        <row r="16">
          <cell r="U16">
            <v>356.7</v>
          </cell>
        </row>
        <row r="16">
          <cell r="W16">
            <v>49.2</v>
          </cell>
        </row>
        <row r="16">
          <cell r="AA16">
            <v>1090.6</v>
          </cell>
          <cell r="AB16">
            <v>328</v>
          </cell>
        </row>
        <row r="16">
          <cell r="AD16">
            <v>12.3</v>
          </cell>
        </row>
        <row r="16">
          <cell r="AF16">
            <v>82</v>
          </cell>
        </row>
        <row r="16">
          <cell r="AI16">
            <v>15</v>
          </cell>
          <cell r="AJ16">
            <v>437.3</v>
          </cell>
          <cell r="AK16">
            <v>1527.9</v>
          </cell>
        </row>
        <row r="16">
          <cell r="AM16" t="str">
            <v>湖南荣昌</v>
          </cell>
          <cell r="AN16" t="str">
            <v>合同工</v>
          </cell>
          <cell r="AO16" t="str">
            <v>湖南红海</v>
          </cell>
          <cell r="AP16">
            <v>22</v>
          </cell>
          <cell r="AQ16">
            <v>0</v>
          </cell>
          <cell r="AR16" t="e">
            <v>#N/A</v>
          </cell>
        </row>
        <row r="16">
          <cell r="AT16" t="str">
            <v>殷胜</v>
          </cell>
        </row>
        <row r="17">
          <cell r="B17" t="str">
            <v>苏超</v>
          </cell>
          <cell r="C17" t="str">
            <v>男</v>
          </cell>
          <cell r="D17" t="str">
            <v>432502198409158371</v>
          </cell>
          <cell r="E17">
            <v>42370</v>
          </cell>
          <cell r="F17">
            <v>5000</v>
          </cell>
          <cell r="G17">
            <v>5000</v>
          </cell>
          <cell r="H17">
            <v>5000</v>
          </cell>
          <cell r="I17">
            <v>5000</v>
          </cell>
        </row>
        <row r="17">
          <cell r="P17">
            <v>800</v>
          </cell>
        </row>
        <row r="17">
          <cell r="S17">
            <v>35</v>
          </cell>
        </row>
        <row r="17">
          <cell r="U17">
            <v>435</v>
          </cell>
        </row>
        <row r="17">
          <cell r="W17">
            <v>60</v>
          </cell>
        </row>
        <row r="17">
          <cell r="AA17">
            <v>1330</v>
          </cell>
          <cell r="AB17">
            <v>400</v>
          </cell>
        </row>
        <row r="17">
          <cell r="AD17">
            <v>15</v>
          </cell>
        </row>
        <row r="17">
          <cell r="AF17">
            <v>100</v>
          </cell>
        </row>
        <row r="17">
          <cell r="AI17">
            <v>15</v>
          </cell>
          <cell r="AJ17">
            <v>530</v>
          </cell>
          <cell r="AK17">
            <v>1860</v>
          </cell>
        </row>
        <row r="17">
          <cell r="AM17" t="str">
            <v>湖南荣昌</v>
          </cell>
          <cell r="AN17" t="str">
            <v>合同工</v>
          </cell>
          <cell r="AO17" t="str">
            <v>湖南鑫起</v>
          </cell>
          <cell r="AP17">
            <v>15</v>
          </cell>
          <cell r="AQ17">
            <v>0</v>
          </cell>
          <cell r="AR17" t="e">
            <v>#N/A</v>
          </cell>
        </row>
        <row r="17">
          <cell r="AT17" t="str">
            <v>苏超</v>
          </cell>
        </row>
        <row r="18">
          <cell r="B18" t="str">
            <v>胡荣华</v>
          </cell>
          <cell r="C18" t="str">
            <v>男</v>
          </cell>
          <cell r="D18" t="str">
            <v>430219197407087017</v>
          </cell>
          <cell r="E18">
            <v>42370</v>
          </cell>
          <cell r="F18">
            <v>4760</v>
          </cell>
          <cell r="G18">
            <v>4760</v>
          </cell>
          <cell r="H18">
            <v>4760</v>
          </cell>
          <cell r="I18">
            <v>4760</v>
          </cell>
        </row>
        <row r="18">
          <cell r="P18">
            <v>761.6</v>
          </cell>
        </row>
        <row r="18">
          <cell r="S18">
            <v>33.32</v>
          </cell>
        </row>
        <row r="18">
          <cell r="U18">
            <v>414.12</v>
          </cell>
        </row>
        <row r="18">
          <cell r="W18">
            <v>57.12</v>
          </cell>
        </row>
        <row r="18">
          <cell r="AA18">
            <v>1266.16</v>
          </cell>
          <cell r="AB18">
            <v>380.8</v>
          </cell>
        </row>
        <row r="18">
          <cell r="AD18">
            <v>14.28</v>
          </cell>
        </row>
        <row r="18">
          <cell r="AF18">
            <v>95.2</v>
          </cell>
        </row>
        <row r="18">
          <cell r="AI18">
            <v>15</v>
          </cell>
          <cell r="AJ18">
            <v>505.28</v>
          </cell>
          <cell r="AK18">
            <v>1771.44</v>
          </cell>
        </row>
        <row r="18">
          <cell r="AM18" t="str">
            <v>湖南荣昌</v>
          </cell>
          <cell r="AN18" t="str">
            <v>合同工</v>
          </cell>
          <cell r="AO18" t="str">
            <v>湖南鑫起</v>
          </cell>
          <cell r="AP18">
            <v>13.5</v>
          </cell>
          <cell r="AQ18">
            <v>0</v>
          </cell>
          <cell r="AR18" t="e">
            <v>#N/A</v>
          </cell>
        </row>
        <row r="18">
          <cell r="AT18" t="str">
            <v>胡荣华</v>
          </cell>
        </row>
        <row r="19">
          <cell r="B19" t="str">
            <v>贺王瑜</v>
          </cell>
          <cell r="C19" t="str">
            <v>男</v>
          </cell>
          <cell r="D19" t="str">
            <v>430203197207186036</v>
          </cell>
          <cell r="E19">
            <v>42401</v>
          </cell>
          <cell r="F19">
            <v>4520</v>
          </cell>
          <cell r="G19">
            <v>4520</v>
          </cell>
          <cell r="H19">
            <v>4520</v>
          </cell>
          <cell r="I19">
            <v>4520</v>
          </cell>
        </row>
        <row r="19">
          <cell r="P19">
            <v>723.2</v>
          </cell>
        </row>
        <row r="19">
          <cell r="S19">
            <v>31.64</v>
          </cell>
        </row>
        <row r="19">
          <cell r="U19">
            <v>393.24</v>
          </cell>
        </row>
        <row r="19">
          <cell r="W19">
            <v>54.24</v>
          </cell>
        </row>
        <row r="19">
          <cell r="AA19">
            <v>1202.32</v>
          </cell>
          <cell r="AB19">
            <v>361.6</v>
          </cell>
        </row>
        <row r="19">
          <cell r="AD19">
            <v>13.56</v>
          </cell>
        </row>
        <row r="19">
          <cell r="AF19">
            <v>90.4</v>
          </cell>
        </row>
        <row r="19">
          <cell r="AI19">
            <v>15</v>
          </cell>
          <cell r="AJ19">
            <v>480.56</v>
          </cell>
          <cell r="AK19">
            <v>1682.88</v>
          </cell>
        </row>
        <row r="19">
          <cell r="AM19" t="str">
            <v>湖南荣昌</v>
          </cell>
          <cell r="AN19" t="str">
            <v>合同工</v>
          </cell>
          <cell r="AO19" t="str">
            <v>光华荣昌</v>
          </cell>
          <cell r="AP19">
            <v>13.5</v>
          </cell>
          <cell r="AQ19">
            <v>0</v>
          </cell>
          <cell r="AR19" t="e">
            <v>#N/A</v>
          </cell>
        </row>
        <row r="19">
          <cell r="AT19" t="str">
            <v>贺王瑜</v>
          </cell>
        </row>
        <row r="20">
          <cell r="B20" t="str">
            <v>文洪亮</v>
          </cell>
          <cell r="C20" t="str">
            <v>男</v>
          </cell>
          <cell r="D20" t="str">
            <v>430221197911288119</v>
          </cell>
          <cell r="E20">
            <v>42401</v>
          </cell>
          <cell r="F20">
            <v>4308</v>
          </cell>
          <cell r="G20">
            <v>4308</v>
          </cell>
          <cell r="H20">
            <v>4308</v>
          </cell>
          <cell r="I20">
            <v>4308</v>
          </cell>
        </row>
        <row r="20">
          <cell r="P20">
            <v>689.28</v>
          </cell>
        </row>
        <row r="20">
          <cell r="S20">
            <v>30.16</v>
          </cell>
        </row>
        <row r="20">
          <cell r="U20">
            <v>374.8</v>
          </cell>
        </row>
        <row r="20">
          <cell r="W20">
            <v>51.7</v>
          </cell>
        </row>
        <row r="20">
          <cell r="AA20">
            <v>1145.94</v>
          </cell>
          <cell r="AB20">
            <v>344.64</v>
          </cell>
        </row>
        <row r="20">
          <cell r="AD20">
            <v>12.92</v>
          </cell>
        </row>
        <row r="20">
          <cell r="AF20">
            <v>86.16</v>
          </cell>
        </row>
        <row r="20">
          <cell r="AI20">
            <v>15</v>
          </cell>
          <cell r="AJ20">
            <v>458.72</v>
          </cell>
          <cell r="AK20">
            <v>1604.66</v>
          </cell>
        </row>
        <row r="20">
          <cell r="AM20" t="str">
            <v>湖南荣昌</v>
          </cell>
          <cell r="AN20" t="str">
            <v>合同工</v>
          </cell>
          <cell r="AO20" t="str">
            <v>光华荣昌</v>
          </cell>
          <cell r="AP20">
            <v>22</v>
          </cell>
          <cell r="AQ20">
            <v>0</v>
          </cell>
          <cell r="AR20" t="e">
            <v>#N/A</v>
          </cell>
        </row>
        <row r="20">
          <cell r="AT20" t="str">
            <v>文洪亮</v>
          </cell>
        </row>
        <row r="21">
          <cell r="B21" t="str">
            <v>林虎</v>
          </cell>
          <cell r="C21" t="str">
            <v>男</v>
          </cell>
          <cell r="D21" t="str">
            <v>430321197201117871</v>
          </cell>
          <cell r="E21">
            <v>42401</v>
          </cell>
          <cell r="F21">
            <v>4360</v>
          </cell>
          <cell r="G21">
            <v>4360</v>
          </cell>
          <cell r="H21">
            <v>4360</v>
          </cell>
          <cell r="I21">
            <v>4360</v>
          </cell>
        </row>
        <row r="21">
          <cell r="P21">
            <v>697.6</v>
          </cell>
        </row>
        <row r="21">
          <cell r="S21">
            <v>30.52</v>
          </cell>
        </row>
        <row r="21">
          <cell r="U21">
            <v>379.32</v>
          </cell>
        </row>
        <row r="21">
          <cell r="W21">
            <v>52.32</v>
          </cell>
        </row>
        <row r="21">
          <cell r="AA21">
            <v>1159.76</v>
          </cell>
          <cell r="AB21">
            <v>348.8</v>
          </cell>
        </row>
        <row r="21">
          <cell r="AD21">
            <v>13.08</v>
          </cell>
        </row>
        <row r="21">
          <cell r="AF21">
            <v>87.2</v>
          </cell>
        </row>
        <row r="21">
          <cell r="AI21">
            <v>15</v>
          </cell>
          <cell r="AJ21">
            <v>464.08</v>
          </cell>
          <cell r="AK21">
            <v>1623.84</v>
          </cell>
        </row>
        <row r="21">
          <cell r="AM21" t="str">
            <v>湖南荣昌</v>
          </cell>
          <cell r="AN21" t="str">
            <v>合同工</v>
          </cell>
          <cell r="AO21" t="str">
            <v>光华荣昌</v>
          </cell>
          <cell r="AP21">
            <v>27</v>
          </cell>
          <cell r="AQ21">
            <v>0</v>
          </cell>
          <cell r="AR21" t="e">
            <v>#N/A</v>
          </cell>
        </row>
        <row r="21">
          <cell r="AT21" t="str">
            <v>林虎</v>
          </cell>
        </row>
        <row r="22">
          <cell r="B22" t="str">
            <v>范文榜</v>
          </cell>
          <cell r="C22" t="str">
            <v>男</v>
          </cell>
          <cell r="D22" t="str">
            <v>429006198105306331</v>
          </cell>
          <cell r="E22">
            <v>42491</v>
          </cell>
          <cell r="F22">
            <v>5680</v>
          </cell>
          <cell r="G22">
            <v>5680</v>
          </cell>
          <cell r="H22">
            <v>5680</v>
          </cell>
          <cell r="I22">
            <v>5680</v>
          </cell>
        </row>
        <row r="22">
          <cell r="P22">
            <v>908.8</v>
          </cell>
        </row>
        <row r="22">
          <cell r="S22">
            <v>39.76</v>
          </cell>
        </row>
        <row r="22">
          <cell r="U22">
            <v>494.16</v>
          </cell>
        </row>
        <row r="22">
          <cell r="W22">
            <v>68.16</v>
          </cell>
        </row>
        <row r="22">
          <cell r="AA22">
            <v>1510.88</v>
          </cell>
          <cell r="AB22">
            <v>454.4</v>
          </cell>
        </row>
        <row r="22">
          <cell r="AD22">
            <v>17.04</v>
          </cell>
        </row>
        <row r="22">
          <cell r="AF22">
            <v>113.6</v>
          </cell>
        </row>
        <row r="22">
          <cell r="AI22">
            <v>15</v>
          </cell>
          <cell r="AJ22">
            <v>600.04</v>
          </cell>
          <cell r="AK22">
            <v>2110.92</v>
          </cell>
        </row>
        <row r="22">
          <cell r="AM22" t="str">
            <v>湖南荣昌</v>
          </cell>
          <cell r="AN22" t="str">
            <v>合同工</v>
          </cell>
          <cell r="AO22" t="str">
            <v>湖南鑫起</v>
          </cell>
          <cell r="AP22">
            <v>26</v>
          </cell>
          <cell r="AQ22">
            <v>0</v>
          </cell>
          <cell r="AR22" t="e">
            <v>#N/A</v>
          </cell>
        </row>
        <row r="22">
          <cell r="AT22" t="str">
            <v>范文榜</v>
          </cell>
        </row>
        <row r="23">
          <cell r="B23" t="str">
            <v>邹文祥</v>
          </cell>
          <cell r="C23" t="str">
            <v>男</v>
          </cell>
          <cell r="D23" t="str">
            <v>430221198907110814</v>
          </cell>
          <cell r="E23">
            <v>42491</v>
          </cell>
          <cell r="F23">
            <v>6180</v>
          </cell>
          <cell r="G23">
            <v>6180</v>
          </cell>
          <cell r="H23">
            <v>6180</v>
          </cell>
          <cell r="I23">
            <v>6180</v>
          </cell>
        </row>
        <row r="23">
          <cell r="P23">
            <v>988.8</v>
          </cell>
        </row>
        <row r="23">
          <cell r="S23">
            <v>43.26</v>
          </cell>
        </row>
        <row r="23">
          <cell r="U23">
            <v>537.66</v>
          </cell>
        </row>
        <row r="23">
          <cell r="W23">
            <v>74.16</v>
          </cell>
        </row>
        <row r="23">
          <cell r="AA23">
            <v>1643.88</v>
          </cell>
          <cell r="AB23">
            <v>494.4</v>
          </cell>
        </row>
        <row r="23">
          <cell r="AD23">
            <v>18.54</v>
          </cell>
        </row>
        <row r="23">
          <cell r="AF23">
            <v>123.6</v>
          </cell>
        </row>
        <row r="23">
          <cell r="AI23">
            <v>15</v>
          </cell>
          <cell r="AJ23">
            <v>651.54</v>
          </cell>
          <cell r="AK23">
            <v>2295.42</v>
          </cell>
        </row>
        <row r="23">
          <cell r="AM23" t="str">
            <v>湖南荣昌</v>
          </cell>
          <cell r="AN23" t="str">
            <v>合同工</v>
          </cell>
          <cell r="AO23" t="str">
            <v>湖南鑫起</v>
          </cell>
          <cell r="AP23">
            <v>16</v>
          </cell>
          <cell r="AQ23">
            <v>0</v>
          </cell>
          <cell r="AR23" t="e">
            <v>#N/A</v>
          </cell>
        </row>
        <row r="23">
          <cell r="AT23" t="str">
            <v>邹文祥</v>
          </cell>
        </row>
        <row r="24">
          <cell r="B24" t="str">
            <v>吴陈</v>
          </cell>
          <cell r="C24" t="str">
            <v>男</v>
          </cell>
          <cell r="D24" t="str">
            <v>430203199001137035</v>
          </cell>
          <cell r="E24">
            <v>42552</v>
          </cell>
          <cell r="F24">
            <v>4560</v>
          </cell>
          <cell r="G24">
            <v>4560</v>
          </cell>
          <cell r="H24">
            <v>4560</v>
          </cell>
          <cell r="I24">
            <v>4560</v>
          </cell>
        </row>
        <row r="24">
          <cell r="P24">
            <v>729.6</v>
          </cell>
        </row>
        <row r="24">
          <cell r="S24">
            <v>31.92</v>
          </cell>
        </row>
        <row r="24">
          <cell r="U24">
            <v>396.72</v>
          </cell>
        </row>
        <row r="24">
          <cell r="W24">
            <v>54.72</v>
          </cell>
        </row>
        <row r="24">
          <cell r="AA24">
            <v>1212.96</v>
          </cell>
          <cell r="AB24">
            <v>364.8</v>
          </cell>
        </row>
        <row r="24">
          <cell r="AD24">
            <v>13.68</v>
          </cell>
        </row>
        <row r="24">
          <cell r="AF24">
            <v>91.2</v>
          </cell>
        </row>
        <row r="24">
          <cell r="AI24">
            <v>15</v>
          </cell>
          <cell r="AJ24">
            <v>484.68</v>
          </cell>
          <cell r="AK24">
            <v>1697.64</v>
          </cell>
        </row>
        <row r="24">
          <cell r="AM24" t="str">
            <v>湖南荣昌</v>
          </cell>
          <cell r="AN24" t="str">
            <v>合同工</v>
          </cell>
          <cell r="AO24" t="str">
            <v>光华荣昌</v>
          </cell>
          <cell r="AP24">
            <v>13.5</v>
          </cell>
          <cell r="AQ24">
            <v>0</v>
          </cell>
          <cell r="AR24" t="e">
            <v>#N/A</v>
          </cell>
        </row>
        <row r="24">
          <cell r="AT24" t="str">
            <v>吴陈</v>
          </cell>
        </row>
        <row r="25">
          <cell r="B25" t="str">
            <v>彭健</v>
          </cell>
          <cell r="C25" t="str">
            <v>男</v>
          </cell>
          <cell r="D25" t="str">
            <v>430281198712019195</v>
          </cell>
          <cell r="E25">
            <v>42583</v>
          </cell>
          <cell r="F25">
            <v>4308</v>
          </cell>
          <cell r="G25">
            <v>4308</v>
          </cell>
          <cell r="H25">
            <v>4308</v>
          </cell>
          <cell r="I25">
            <v>4308</v>
          </cell>
        </row>
        <row r="25">
          <cell r="P25">
            <v>689.28</v>
          </cell>
        </row>
        <row r="25">
          <cell r="S25">
            <v>30.16</v>
          </cell>
        </row>
        <row r="25">
          <cell r="U25">
            <v>374.8</v>
          </cell>
        </row>
        <row r="25">
          <cell r="W25">
            <v>51.7</v>
          </cell>
        </row>
        <row r="25">
          <cell r="AA25">
            <v>1145.94</v>
          </cell>
          <cell r="AB25">
            <v>344.64</v>
          </cell>
        </row>
        <row r="25">
          <cell r="AD25">
            <v>12.92</v>
          </cell>
        </row>
        <row r="25">
          <cell r="AF25">
            <v>86.16</v>
          </cell>
        </row>
        <row r="25">
          <cell r="AI25">
            <v>15</v>
          </cell>
          <cell r="AJ25">
            <v>458.72</v>
          </cell>
          <cell r="AK25">
            <v>1604.66</v>
          </cell>
        </row>
        <row r="25">
          <cell r="AM25" t="str">
            <v>湖南荣昌</v>
          </cell>
          <cell r="AN25" t="str">
            <v>合同工</v>
          </cell>
          <cell r="AO25" t="str">
            <v>光华荣昌</v>
          </cell>
          <cell r="AP25">
            <v>27</v>
          </cell>
          <cell r="AQ25">
            <v>0</v>
          </cell>
          <cell r="AR25" t="e">
            <v>#N/A</v>
          </cell>
        </row>
        <row r="25">
          <cell r="AT25" t="str">
            <v>彭健</v>
          </cell>
        </row>
        <row r="26">
          <cell r="B26" t="str">
            <v>何胜春</v>
          </cell>
          <cell r="C26" t="str">
            <v>男</v>
          </cell>
          <cell r="D26" t="str">
            <v>430221198602281137</v>
          </cell>
          <cell r="E26">
            <v>42614</v>
          </cell>
          <cell r="F26">
            <v>6340</v>
          </cell>
          <cell r="G26">
            <v>6340</v>
          </cell>
          <cell r="H26">
            <v>6340</v>
          </cell>
          <cell r="I26">
            <v>6340</v>
          </cell>
        </row>
        <row r="26">
          <cell r="P26">
            <v>1014.4</v>
          </cell>
        </row>
        <row r="26">
          <cell r="S26">
            <v>44.38</v>
          </cell>
        </row>
        <row r="26">
          <cell r="U26">
            <v>551.58</v>
          </cell>
        </row>
        <row r="26">
          <cell r="W26">
            <v>76.08</v>
          </cell>
        </row>
        <row r="26">
          <cell r="AA26">
            <v>1686.44</v>
          </cell>
          <cell r="AB26">
            <v>507.2</v>
          </cell>
        </row>
        <row r="26">
          <cell r="AD26">
            <v>19.02</v>
          </cell>
        </row>
        <row r="26">
          <cell r="AF26">
            <v>126.8</v>
          </cell>
        </row>
        <row r="26">
          <cell r="AI26">
            <v>15</v>
          </cell>
          <cell r="AJ26">
            <v>668.02</v>
          </cell>
          <cell r="AK26">
            <v>2354.46</v>
          </cell>
        </row>
        <row r="26">
          <cell r="AM26" t="str">
            <v>湖南荣昌</v>
          </cell>
          <cell r="AN26" t="str">
            <v>合同工</v>
          </cell>
          <cell r="AO26" t="str">
            <v>湖南鑫起</v>
          </cell>
          <cell r="AP26">
            <v>18</v>
          </cell>
          <cell r="AQ26">
            <v>0</v>
          </cell>
          <cell r="AR26" t="e">
            <v>#N/A</v>
          </cell>
        </row>
        <row r="26">
          <cell r="AT26" t="str">
            <v>何胜春</v>
          </cell>
        </row>
        <row r="27">
          <cell r="B27" t="str">
            <v>冉景斌</v>
          </cell>
          <cell r="C27" t="str">
            <v>男</v>
          </cell>
          <cell r="D27" t="str">
            <v>522128196705130837</v>
          </cell>
          <cell r="E27">
            <v>42614</v>
          </cell>
          <cell r="F27">
            <v>4380</v>
          </cell>
          <cell r="G27">
            <v>4380</v>
          </cell>
          <cell r="H27">
            <v>4380</v>
          </cell>
          <cell r="I27">
            <v>4380</v>
          </cell>
        </row>
        <row r="27">
          <cell r="P27">
            <v>700.8</v>
          </cell>
        </row>
        <row r="27">
          <cell r="S27">
            <v>30.66</v>
          </cell>
        </row>
        <row r="27">
          <cell r="U27">
            <v>381.06</v>
          </cell>
        </row>
        <row r="27">
          <cell r="W27">
            <v>52.56</v>
          </cell>
        </row>
        <row r="27">
          <cell r="AA27">
            <v>1165.08</v>
          </cell>
          <cell r="AB27">
            <v>350.4</v>
          </cell>
        </row>
        <row r="27">
          <cell r="AD27">
            <v>13.14</v>
          </cell>
        </row>
        <row r="27">
          <cell r="AF27">
            <v>87.6</v>
          </cell>
        </row>
        <row r="27">
          <cell r="AI27">
            <v>15</v>
          </cell>
          <cell r="AJ27">
            <v>466.14</v>
          </cell>
          <cell r="AK27">
            <v>1631.22</v>
          </cell>
        </row>
        <row r="27">
          <cell r="AM27" t="str">
            <v>湖南荣昌</v>
          </cell>
          <cell r="AN27" t="str">
            <v>合同工</v>
          </cell>
          <cell r="AO27" t="str">
            <v>湖南红海</v>
          </cell>
          <cell r="AP27">
            <v>24.8</v>
          </cell>
          <cell r="AQ27">
            <v>0</v>
          </cell>
          <cell r="AR27" t="e">
            <v>#N/A</v>
          </cell>
        </row>
        <row r="27">
          <cell r="AT27" t="str">
            <v>冉景斌</v>
          </cell>
        </row>
        <row r="28">
          <cell r="B28" t="str">
            <v>邓日顺</v>
          </cell>
          <cell r="C28" t="str">
            <v>男</v>
          </cell>
          <cell r="D28" t="str">
            <v>430204199302173239</v>
          </cell>
          <cell r="E28">
            <v>42644</v>
          </cell>
          <cell r="F28">
            <v>4460</v>
          </cell>
          <cell r="G28">
            <v>4460</v>
          </cell>
          <cell r="H28">
            <v>4460</v>
          </cell>
          <cell r="I28">
            <v>4460</v>
          </cell>
        </row>
        <row r="28">
          <cell r="P28">
            <v>713.6</v>
          </cell>
        </row>
        <row r="28">
          <cell r="S28">
            <v>31.22</v>
          </cell>
        </row>
        <row r="28">
          <cell r="U28">
            <v>388.02</v>
          </cell>
        </row>
        <row r="28">
          <cell r="W28">
            <v>53.52</v>
          </cell>
        </row>
        <row r="28">
          <cell r="AA28">
            <v>1186.36</v>
          </cell>
          <cell r="AB28">
            <v>356.8</v>
          </cell>
        </row>
        <row r="28">
          <cell r="AD28">
            <v>13.38</v>
          </cell>
        </row>
        <row r="28">
          <cell r="AF28">
            <v>89.2</v>
          </cell>
        </row>
        <row r="28">
          <cell r="AI28">
            <v>15</v>
          </cell>
          <cell r="AJ28">
            <v>474.38</v>
          </cell>
          <cell r="AK28">
            <v>1660.74</v>
          </cell>
        </row>
        <row r="28">
          <cell r="AM28" t="str">
            <v>湖南荣昌</v>
          </cell>
          <cell r="AN28" t="str">
            <v>合同工</v>
          </cell>
          <cell r="AO28" t="str">
            <v>湖南红海</v>
          </cell>
          <cell r="AP28">
            <v>13.5</v>
          </cell>
          <cell r="AQ28">
            <v>0</v>
          </cell>
          <cell r="AR28" t="e">
            <v>#N/A</v>
          </cell>
        </row>
        <row r="28">
          <cell r="AT28" t="str">
            <v>邓日顺</v>
          </cell>
        </row>
        <row r="29">
          <cell r="B29" t="str">
            <v>齐承平</v>
          </cell>
          <cell r="C29" t="str">
            <v>男</v>
          </cell>
          <cell r="D29" t="str">
            <v>430221199005141712</v>
          </cell>
          <cell r="E29">
            <v>42705</v>
          </cell>
          <cell r="F29">
            <v>4308</v>
          </cell>
          <cell r="G29">
            <v>4308</v>
          </cell>
          <cell r="H29">
            <v>4308</v>
          </cell>
          <cell r="I29">
            <v>4308</v>
          </cell>
        </row>
        <row r="29">
          <cell r="P29">
            <v>689.28</v>
          </cell>
        </row>
        <row r="29">
          <cell r="S29">
            <v>30.16</v>
          </cell>
        </row>
        <row r="29">
          <cell r="U29">
            <v>374.8</v>
          </cell>
        </row>
        <row r="29">
          <cell r="W29">
            <v>51.7</v>
          </cell>
        </row>
        <row r="29">
          <cell r="AA29">
            <v>1145.94</v>
          </cell>
          <cell r="AB29">
            <v>344.64</v>
          </cell>
        </row>
        <row r="29">
          <cell r="AD29">
            <v>12.92</v>
          </cell>
        </row>
        <row r="29">
          <cell r="AF29">
            <v>86.16</v>
          </cell>
        </row>
        <row r="29">
          <cell r="AI29">
            <v>15</v>
          </cell>
          <cell r="AJ29">
            <v>458.72</v>
          </cell>
          <cell r="AK29">
            <v>1604.66</v>
          </cell>
        </row>
        <row r="29">
          <cell r="AM29" t="str">
            <v>湖南荣昌</v>
          </cell>
          <cell r="AN29" t="str">
            <v>合同工</v>
          </cell>
          <cell r="AO29" t="str">
            <v>光华荣昌</v>
          </cell>
          <cell r="AP29">
            <v>18</v>
          </cell>
          <cell r="AQ29">
            <v>0</v>
          </cell>
          <cell r="AR29" t="e">
            <v>#N/A</v>
          </cell>
        </row>
        <row r="29">
          <cell r="AT29" t="str">
            <v>齐承平</v>
          </cell>
        </row>
        <row r="30">
          <cell r="B30" t="str">
            <v>吴国秋</v>
          </cell>
          <cell r="C30" t="str">
            <v>男</v>
          </cell>
          <cell r="D30" t="str">
            <v>430221198608302314</v>
          </cell>
          <cell r="E30">
            <v>42705</v>
          </cell>
          <cell r="F30">
            <v>4308</v>
          </cell>
          <cell r="G30">
            <v>4308</v>
          </cell>
          <cell r="H30">
            <v>4308</v>
          </cell>
          <cell r="I30">
            <v>4308</v>
          </cell>
        </row>
        <row r="30">
          <cell r="P30">
            <v>689.28</v>
          </cell>
        </row>
        <row r="30">
          <cell r="S30">
            <v>30.16</v>
          </cell>
        </row>
        <row r="30">
          <cell r="U30">
            <v>374.8</v>
          </cell>
        </row>
        <row r="30">
          <cell r="W30">
            <v>51.7</v>
          </cell>
        </row>
        <row r="30">
          <cell r="AA30">
            <v>1145.94</v>
          </cell>
          <cell r="AB30">
            <v>344.64</v>
          </cell>
        </row>
        <row r="30">
          <cell r="AD30">
            <v>12.92</v>
          </cell>
        </row>
        <row r="30">
          <cell r="AF30">
            <v>86.16</v>
          </cell>
        </row>
        <row r="30">
          <cell r="AI30">
            <v>15</v>
          </cell>
          <cell r="AJ30">
            <v>458.72</v>
          </cell>
          <cell r="AK30">
            <v>1604.66</v>
          </cell>
        </row>
        <row r="30">
          <cell r="AM30" t="str">
            <v>湖南荣昌</v>
          </cell>
          <cell r="AN30" t="str">
            <v>合同工</v>
          </cell>
          <cell r="AO30" t="str">
            <v>湖南鑫起</v>
          </cell>
          <cell r="AP30">
            <v>24</v>
          </cell>
          <cell r="AQ30">
            <v>0</v>
          </cell>
          <cell r="AR30" t="e">
            <v>#N/A</v>
          </cell>
        </row>
        <row r="30">
          <cell r="AT30" t="str">
            <v>吴国秋</v>
          </cell>
        </row>
        <row r="31">
          <cell r="B31" t="str">
            <v>雍期望</v>
          </cell>
          <cell r="C31" t="str">
            <v>男</v>
          </cell>
          <cell r="D31" t="str">
            <v>43032119801119001X</v>
          </cell>
          <cell r="E31">
            <v>42887</v>
          </cell>
          <cell r="F31">
            <v>5140</v>
          </cell>
          <cell r="G31">
            <v>5140</v>
          </cell>
          <cell r="H31">
            <v>5140</v>
          </cell>
          <cell r="I31">
            <v>5140</v>
          </cell>
        </row>
        <row r="31">
          <cell r="P31">
            <v>822.4</v>
          </cell>
        </row>
        <row r="31">
          <cell r="S31">
            <v>35.98</v>
          </cell>
        </row>
        <row r="31">
          <cell r="U31">
            <v>447.18</v>
          </cell>
        </row>
        <row r="31">
          <cell r="W31">
            <v>61.68</v>
          </cell>
        </row>
        <row r="31">
          <cell r="AA31">
            <v>1367.24</v>
          </cell>
          <cell r="AB31">
            <v>411.2</v>
          </cell>
        </row>
        <row r="31">
          <cell r="AD31">
            <v>15.42</v>
          </cell>
        </row>
        <row r="31">
          <cell r="AF31">
            <v>102.8</v>
          </cell>
        </row>
        <row r="31">
          <cell r="AI31">
            <v>15</v>
          </cell>
          <cell r="AJ31">
            <v>544.42</v>
          </cell>
          <cell r="AK31">
            <v>1911.66</v>
          </cell>
        </row>
        <row r="31">
          <cell r="AM31" t="str">
            <v>湖南荣昌</v>
          </cell>
          <cell r="AN31" t="str">
            <v>合同工</v>
          </cell>
          <cell r="AO31" t="str">
            <v>光华荣昌</v>
          </cell>
          <cell r="AP31">
            <v>22</v>
          </cell>
          <cell r="AQ31">
            <v>0</v>
          </cell>
          <cell r="AR31" t="e">
            <v>#N/A</v>
          </cell>
        </row>
        <row r="31">
          <cell r="AT31" t="str">
            <v>雍期望</v>
          </cell>
        </row>
        <row r="32">
          <cell r="B32" t="str">
            <v>易兰</v>
          </cell>
          <cell r="C32" t="str">
            <v>女</v>
          </cell>
          <cell r="D32" t="str">
            <v>430203198304104025</v>
          </cell>
          <cell r="E32">
            <v>42979</v>
          </cell>
          <cell r="F32">
            <v>5500</v>
          </cell>
          <cell r="G32">
            <v>5500</v>
          </cell>
          <cell r="H32">
            <v>5500</v>
          </cell>
          <cell r="I32">
            <v>5500</v>
          </cell>
        </row>
        <row r="32">
          <cell r="P32">
            <v>880</v>
          </cell>
        </row>
        <row r="32">
          <cell r="S32">
            <v>38.5</v>
          </cell>
        </row>
        <row r="32">
          <cell r="U32">
            <v>478.5</v>
          </cell>
        </row>
        <row r="32">
          <cell r="W32">
            <v>66</v>
          </cell>
        </row>
        <row r="32">
          <cell r="AA32">
            <v>1463</v>
          </cell>
          <cell r="AB32">
            <v>440</v>
          </cell>
        </row>
        <row r="32">
          <cell r="AD32">
            <v>16.5</v>
          </cell>
        </row>
        <row r="32">
          <cell r="AF32">
            <v>110</v>
          </cell>
        </row>
        <row r="32">
          <cell r="AI32">
            <v>15</v>
          </cell>
          <cell r="AJ32">
            <v>581.5</v>
          </cell>
          <cell r="AK32">
            <v>2044.5</v>
          </cell>
        </row>
        <row r="32">
          <cell r="AM32" t="str">
            <v>湖南荣昌</v>
          </cell>
          <cell r="AN32" t="str">
            <v>合同工</v>
          </cell>
          <cell r="AO32" t="str">
            <v>光华荣昌</v>
          </cell>
          <cell r="AP32">
            <v>18</v>
          </cell>
          <cell r="AQ32">
            <v>0</v>
          </cell>
          <cell r="AR32" t="e">
            <v>#N/A</v>
          </cell>
        </row>
        <row r="32">
          <cell r="AT32" t="str">
            <v>易兰</v>
          </cell>
        </row>
        <row r="33">
          <cell r="B33" t="str">
            <v>刘志平</v>
          </cell>
          <cell r="C33" t="str">
            <v>男</v>
          </cell>
          <cell r="D33" t="str">
            <v>430481199112246971</v>
          </cell>
          <cell r="E33">
            <v>43101</v>
          </cell>
          <cell r="F33">
            <v>5020</v>
          </cell>
          <cell r="G33">
            <v>5020</v>
          </cell>
          <cell r="H33">
            <v>5020</v>
          </cell>
          <cell r="I33">
            <v>5020</v>
          </cell>
        </row>
        <row r="33">
          <cell r="P33">
            <v>803.2</v>
          </cell>
        </row>
        <row r="33">
          <cell r="S33">
            <v>35.14</v>
          </cell>
        </row>
        <row r="33">
          <cell r="U33">
            <v>436.74</v>
          </cell>
        </row>
        <row r="33">
          <cell r="W33">
            <v>60.24</v>
          </cell>
        </row>
        <row r="33">
          <cell r="AA33">
            <v>1335.32</v>
          </cell>
          <cell r="AB33">
            <v>401.6</v>
          </cell>
        </row>
        <row r="33">
          <cell r="AD33">
            <v>15.06</v>
          </cell>
        </row>
        <row r="33">
          <cell r="AF33">
            <v>100.4</v>
          </cell>
        </row>
        <row r="33">
          <cell r="AI33">
            <v>15</v>
          </cell>
          <cell r="AJ33">
            <v>532.06</v>
          </cell>
          <cell r="AK33">
            <v>1867.38</v>
          </cell>
        </row>
        <row r="33">
          <cell r="AM33" t="str">
            <v>湖南荣昌</v>
          </cell>
          <cell r="AN33" t="str">
            <v>合同工</v>
          </cell>
          <cell r="AO33" t="str">
            <v>湖南红海</v>
          </cell>
          <cell r="AP33">
            <v>25</v>
          </cell>
          <cell r="AQ33">
            <v>0</v>
          </cell>
          <cell r="AR33" t="e">
            <v>#N/A</v>
          </cell>
        </row>
        <row r="33">
          <cell r="AT33" t="str">
            <v>刘志平</v>
          </cell>
        </row>
        <row r="34">
          <cell r="B34" t="str">
            <v>李亦斌</v>
          </cell>
          <cell r="C34" t="str">
            <v>男</v>
          </cell>
          <cell r="D34" t="str">
            <v>430223197710281810</v>
          </cell>
          <cell r="E34">
            <v>43132</v>
          </cell>
          <cell r="F34">
            <v>4540</v>
          </cell>
          <cell r="G34">
            <v>4540</v>
          </cell>
          <cell r="H34">
            <v>4540</v>
          </cell>
          <cell r="I34">
            <v>4540</v>
          </cell>
        </row>
        <row r="34">
          <cell r="P34">
            <v>726.4</v>
          </cell>
        </row>
        <row r="34">
          <cell r="S34">
            <v>31.78</v>
          </cell>
        </row>
        <row r="34">
          <cell r="U34">
            <v>394.98</v>
          </cell>
        </row>
        <row r="34">
          <cell r="W34">
            <v>54.48</v>
          </cell>
        </row>
        <row r="34">
          <cell r="AA34">
            <v>1207.64</v>
          </cell>
          <cell r="AB34">
            <v>363.2</v>
          </cell>
        </row>
        <row r="34">
          <cell r="AD34">
            <v>13.62</v>
          </cell>
        </row>
        <row r="34">
          <cell r="AF34">
            <v>90.8</v>
          </cell>
        </row>
        <row r="34">
          <cell r="AI34">
            <v>15</v>
          </cell>
          <cell r="AJ34">
            <v>482.62</v>
          </cell>
          <cell r="AK34">
            <v>1690.26</v>
          </cell>
        </row>
        <row r="34">
          <cell r="AM34" t="str">
            <v>湖南荣昌</v>
          </cell>
          <cell r="AN34" t="str">
            <v>合同工</v>
          </cell>
          <cell r="AO34" t="str">
            <v>湖南红海</v>
          </cell>
          <cell r="AP34">
            <v>13.5</v>
          </cell>
          <cell r="AQ34">
            <v>0</v>
          </cell>
          <cell r="AR34" t="e">
            <v>#N/A</v>
          </cell>
        </row>
        <row r="34">
          <cell r="AT34" t="str">
            <v>李亦斌</v>
          </cell>
        </row>
        <row r="35">
          <cell r="B35" t="str">
            <v>张周</v>
          </cell>
          <cell r="C35" t="str">
            <v>男</v>
          </cell>
          <cell r="D35" t="str">
            <v>430321199908306237</v>
          </cell>
          <cell r="E35">
            <v>43132</v>
          </cell>
          <cell r="F35">
            <v>6320</v>
          </cell>
          <cell r="G35">
            <v>6320</v>
          </cell>
          <cell r="H35">
            <v>6320</v>
          </cell>
          <cell r="I35">
            <v>6320</v>
          </cell>
        </row>
        <row r="35">
          <cell r="P35">
            <v>1011.2</v>
          </cell>
        </row>
        <row r="35">
          <cell r="S35">
            <v>44.24</v>
          </cell>
        </row>
        <row r="35">
          <cell r="U35">
            <v>549.84</v>
          </cell>
        </row>
        <row r="35">
          <cell r="W35">
            <v>75.84</v>
          </cell>
        </row>
        <row r="35">
          <cell r="AA35">
            <v>1681.12</v>
          </cell>
          <cell r="AB35">
            <v>505.6</v>
          </cell>
        </row>
        <row r="35">
          <cell r="AD35">
            <v>18.96</v>
          </cell>
        </row>
        <row r="35">
          <cell r="AF35">
            <v>126.4</v>
          </cell>
        </row>
        <row r="35">
          <cell r="AI35">
            <v>15</v>
          </cell>
          <cell r="AJ35">
            <v>665.96</v>
          </cell>
          <cell r="AK35">
            <v>2347.08</v>
          </cell>
        </row>
        <row r="35">
          <cell r="AM35" t="str">
            <v>湖南荣昌</v>
          </cell>
          <cell r="AN35" t="str">
            <v>合同工</v>
          </cell>
          <cell r="AO35" t="str">
            <v>湖南鑫起</v>
          </cell>
          <cell r="AP35">
            <v>11</v>
          </cell>
          <cell r="AQ35">
            <v>0</v>
          </cell>
          <cell r="AR35" t="e">
            <v>#N/A</v>
          </cell>
        </row>
        <row r="35">
          <cell r="AT35" t="str">
            <v>张周</v>
          </cell>
        </row>
        <row r="36">
          <cell r="B36" t="str">
            <v>卢中华</v>
          </cell>
          <cell r="C36" t="str">
            <v>男</v>
          </cell>
          <cell r="D36" t="str">
            <v>430321198306291571</v>
          </cell>
          <cell r="E36">
            <v>42583</v>
          </cell>
          <cell r="F36">
            <v>13000</v>
          </cell>
          <cell r="G36">
            <v>13000</v>
          </cell>
          <cell r="H36">
            <v>13000</v>
          </cell>
          <cell r="I36">
            <v>13000</v>
          </cell>
        </row>
        <row r="36">
          <cell r="P36">
            <v>2080</v>
          </cell>
        </row>
        <row r="36">
          <cell r="S36">
            <v>91</v>
          </cell>
        </row>
        <row r="36">
          <cell r="U36">
            <v>1131</v>
          </cell>
        </row>
        <row r="36">
          <cell r="W36">
            <v>156</v>
          </cell>
        </row>
        <row r="36">
          <cell r="AA36">
            <v>3458</v>
          </cell>
          <cell r="AB36">
            <v>1040</v>
          </cell>
        </row>
        <row r="36">
          <cell r="AD36">
            <v>39</v>
          </cell>
        </row>
        <row r="36">
          <cell r="AF36">
            <v>260</v>
          </cell>
        </row>
        <row r="36">
          <cell r="AI36">
            <v>15</v>
          </cell>
          <cell r="AJ36">
            <v>1354</v>
          </cell>
          <cell r="AK36">
            <v>4812</v>
          </cell>
        </row>
        <row r="36">
          <cell r="AM36" t="str">
            <v>湖南荣昌</v>
          </cell>
          <cell r="AN36" t="str">
            <v>合同工</v>
          </cell>
          <cell r="AO36" t="str">
            <v>光华荣昌</v>
          </cell>
          <cell r="AP36">
            <v>18</v>
          </cell>
          <cell r="AQ36">
            <v>0</v>
          </cell>
          <cell r="AR36" t="e">
            <v>#N/A</v>
          </cell>
        </row>
        <row r="36">
          <cell r="AT36" t="str">
            <v>卢中华</v>
          </cell>
        </row>
        <row r="37">
          <cell r="B37" t="str">
            <v>赵五祥</v>
          </cell>
          <cell r="C37" t="str">
            <v>男</v>
          </cell>
          <cell r="D37" t="str">
            <v>43252419910529545X</v>
          </cell>
          <cell r="E37">
            <v>43282</v>
          </cell>
          <cell r="F37">
            <v>4760</v>
          </cell>
          <cell r="G37">
            <v>4760</v>
          </cell>
          <cell r="H37">
            <v>4760</v>
          </cell>
          <cell r="I37">
            <v>4760</v>
          </cell>
        </row>
        <row r="37">
          <cell r="P37">
            <v>761.6</v>
          </cell>
        </row>
        <row r="37">
          <cell r="S37">
            <v>33.32</v>
          </cell>
        </row>
        <row r="37">
          <cell r="U37">
            <v>414.12</v>
          </cell>
        </row>
        <row r="37">
          <cell r="W37">
            <v>57.12</v>
          </cell>
        </row>
        <row r="37">
          <cell r="AA37">
            <v>1266.16</v>
          </cell>
          <cell r="AB37">
            <v>380.8</v>
          </cell>
        </row>
        <row r="37">
          <cell r="AD37">
            <v>14.28</v>
          </cell>
        </row>
        <row r="37">
          <cell r="AF37">
            <v>95.2</v>
          </cell>
        </row>
        <row r="37">
          <cell r="AI37">
            <v>15</v>
          </cell>
          <cell r="AJ37">
            <v>505.28</v>
          </cell>
          <cell r="AK37">
            <v>1771.44</v>
          </cell>
        </row>
        <row r="37">
          <cell r="AM37" t="str">
            <v>湖南荣昌</v>
          </cell>
          <cell r="AN37" t="str">
            <v>合同工</v>
          </cell>
          <cell r="AO37" t="str">
            <v>光华荣昌</v>
          </cell>
          <cell r="AP37">
            <v>19</v>
          </cell>
          <cell r="AQ37">
            <v>0</v>
          </cell>
          <cell r="AR37" t="e">
            <v>#N/A</v>
          </cell>
        </row>
        <row r="37">
          <cell r="AT37" t="str">
            <v>赵五祥</v>
          </cell>
        </row>
        <row r="38">
          <cell r="B38" t="str">
            <v>肖玲</v>
          </cell>
          <cell r="C38" t="str">
            <v>女</v>
          </cell>
          <cell r="D38" t="str">
            <v>431123199108060024</v>
          </cell>
          <cell r="E38">
            <v>43709</v>
          </cell>
          <cell r="F38">
            <v>4600</v>
          </cell>
          <cell r="G38">
            <v>4600</v>
          </cell>
          <cell r="H38">
            <v>4600</v>
          </cell>
          <cell r="I38">
            <v>4600</v>
          </cell>
        </row>
        <row r="38">
          <cell r="P38">
            <v>736</v>
          </cell>
        </row>
        <row r="38">
          <cell r="S38">
            <v>32.2</v>
          </cell>
        </row>
        <row r="38">
          <cell r="U38">
            <v>400.2</v>
          </cell>
        </row>
        <row r="38">
          <cell r="W38">
            <v>55.2</v>
          </cell>
        </row>
        <row r="38">
          <cell r="AA38">
            <v>1223.6</v>
          </cell>
          <cell r="AB38">
            <v>368</v>
          </cell>
        </row>
        <row r="38">
          <cell r="AD38">
            <v>13.8</v>
          </cell>
        </row>
        <row r="38">
          <cell r="AF38">
            <v>92</v>
          </cell>
        </row>
        <row r="38">
          <cell r="AI38">
            <v>15</v>
          </cell>
          <cell r="AJ38">
            <v>488.8</v>
          </cell>
          <cell r="AK38">
            <v>1712.4</v>
          </cell>
        </row>
        <row r="38">
          <cell r="AM38" t="str">
            <v>湖南荣昌</v>
          </cell>
          <cell r="AN38" t="str">
            <v>合同工</v>
          </cell>
          <cell r="AO38" t="str">
            <v>光华荣昌</v>
          </cell>
          <cell r="AP38">
            <v>19</v>
          </cell>
          <cell r="AQ38">
            <v>0</v>
          </cell>
          <cell r="AR38" t="e">
            <v>#N/A</v>
          </cell>
        </row>
        <row r="38">
          <cell r="AT38" t="str">
            <v>肖玲</v>
          </cell>
        </row>
        <row r="39">
          <cell r="B39" t="str">
            <v>伍赤诚</v>
          </cell>
          <cell r="C39" t="str">
            <v>男</v>
          </cell>
          <cell r="D39" t="str">
            <v>430321199804192212</v>
          </cell>
          <cell r="E39">
            <v>43800</v>
          </cell>
          <cell r="F39">
            <v>4380</v>
          </cell>
          <cell r="G39">
            <v>4380</v>
          </cell>
          <cell r="H39">
            <v>4380</v>
          </cell>
          <cell r="I39">
            <v>4380</v>
          </cell>
        </row>
        <row r="39">
          <cell r="P39">
            <v>700.8</v>
          </cell>
        </row>
        <row r="39">
          <cell r="S39">
            <v>30.66</v>
          </cell>
        </row>
        <row r="39">
          <cell r="U39">
            <v>381.06</v>
          </cell>
        </row>
        <row r="39">
          <cell r="W39">
            <v>52.56</v>
          </cell>
        </row>
        <row r="39">
          <cell r="AA39">
            <v>1165.08</v>
          </cell>
          <cell r="AB39">
            <v>350.4</v>
          </cell>
        </row>
        <row r="39">
          <cell r="AD39">
            <v>13.14</v>
          </cell>
        </row>
        <row r="39">
          <cell r="AF39">
            <v>87.6</v>
          </cell>
        </row>
        <row r="39">
          <cell r="AI39">
            <v>15</v>
          </cell>
          <cell r="AJ39">
            <v>466.14</v>
          </cell>
          <cell r="AK39">
            <v>1631.22</v>
          </cell>
        </row>
        <row r="39">
          <cell r="AM39" t="str">
            <v>湖南荣昌</v>
          </cell>
          <cell r="AN39" t="str">
            <v>合同工</v>
          </cell>
          <cell r="AO39" t="str">
            <v>光华荣昌</v>
          </cell>
          <cell r="AP39">
            <v>18</v>
          </cell>
          <cell r="AQ39">
            <v>0</v>
          </cell>
          <cell r="AR39" t="e">
            <v>#N/A</v>
          </cell>
        </row>
        <row r="39">
          <cell r="AT39" t="str">
            <v>伍赤诚</v>
          </cell>
        </row>
        <row r="40">
          <cell r="B40" t="str">
            <v>刘文强</v>
          </cell>
          <cell r="C40" t="str">
            <v>男</v>
          </cell>
          <cell r="D40" t="str">
            <v>430921198101045118</v>
          </cell>
          <cell r="E40">
            <v>43800</v>
          </cell>
          <cell r="F40">
            <v>4440</v>
          </cell>
          <cell r="G40">
            <v>4440</v>
          </cell>
          <cell r="H40">
            <v>4440</v>
          </cell>
          <cell r="I40">
            <v>4440</v>
          </cell>
        </row>
        <row r="40">
          <cell r="P40">
            <v>710.4</v>
          </cell>
        </row>
        <row r="40">
          <cell r="S40">
            <v>31.08</v>
          </cell>
        </row>
        <row r="40">
          <cell r="U40">
            <v>386.28</v>
          </cell>
        </row>
        <row r="40">
          <cell r="W40">
            <v>53.28</v>
          </cell>
        </row>
        <row r="40">
          <cell r="AA40">
            <v>1181.04</v>
          </cell>
          <cell r="AB40">
            <v>355.2</v>
          </cell>
        </row>
        <row r="40">
          <cell r="AD40">
            <v>13.32</v>
          </cell>
        </row>
        <row r="40">
          <cell r="AF40">
            <v>88.8</v>
          </cell>
        </row>
        <row r="40">
          <cell r="AI40">
            <v>15</v>
          </cell>
          <cell r="AJ40">
            <v>472.32</v>
          </cell>
          <cell r="AK40">
            <v>1653.36</v>
          </cell>
        </row>
        <row r="40">
          <cell r="AM40" t="str">
            <v>湖南荣昌</v>
          </cell>
          <cell r="AN40" t="str">
            <v>合同工</v>
          </cell>
          <cell r="AO40" t="str">
            <v>光华荣昌</v>
          </cell>
          <cell r="AP40">
            <v>13.5</v>
          </cell>
          <cell r="AQ40">
            <v>0</v>
          </cell>
          <cell r="AR40" t="e">
            <v>#N/A</v>
          </cell>
        </row>
        <row r="40">
          <cell r="AT40" t="str">
            <v>刘文强</v>
          </cell>
        </row>
        <row r="41">
          <cell r="B41" t="str">
            <v>刘谦</v>
          </cell>
          <cell r="C41" t="str">
            <v>男</v>
          </cell>
          <cell r="D41" t="str">
            <v>43028119810403683X</v>
          </cell>
          <cell r="E41">
            <v>43800</v>
          </cell>
          <cell r="F41">
            <v>4440</v>
          </cell>
          <cell r="G41">
            <v>4440</v>
          </cell>
          <cell r="H41">
            <v>4440</v>
          </cell>
          <cell r="I41">
            <v>4440</v>
          </cell>
        </row>
        <row r="41">
          <cell r="P41">
            <v>710.4</v>
          </cell>
        </row>
        <row r="41">
          <cell r="S41">
            <v>31.08</v>
          </cell>
        </row>
        <row r="41">
          <cell r="U41">
            <v>386.28</v>
          </cell>
        </row>
        <row r="41">
          <cell r="W41">
            <v>53.28</v>
          </cell>
        </row>
        <row r="41">
          <cell r="AA41">
            <v>1181.04</v>
          </cell>
          <cell r="AB41">
            <v>355.2</v>
          </cell>
        </row>
        <row r="41">
          <cell r="AD41">
            <v>13.32</v>
          </cell>
        </row>
        <row r="41">
          <cell r="AF41">
            <v>88.8</v>
          </cell>
        </row>
        <row r="41">
          <cell r="AI41">
            <v>15</v>
          </cell>
          <cell r="AJ41">
            <v>472.32</v>
          </cell>
          <cell r="AK41">
            <v>1653.36</v>
          </cell>
        </row>
        <row r="41">
          <cell r="AM41" t="str">
            <v>湖南荣昌</v>
          </cell>
          <cell r="AN41" t="str">
            <v>合同工</v>
          </cell>
          <cell r="AO41" t="str">
            <v>光华荣昌</v>
          </cell>
          <cell r="AP41">
            <v>13.5</v>
          </cell>
          <cell r="AQ41">
            <v>0</v>
          </cell>
          <cell r="AR41" t="e">
            <v>#N/A</v>
          </cell>
        </row>
        <row r="41">
          <cell r="AT41" t="str">
            <v>刘谦</v>
          </cell>
        </row>
        <row r="42">
          <cell r="B42" t="str">
            <v>谭刚</v>
          </cell>
          <cell r="C42" t="str">
            <v>男</v>
          </cell>
          <cell r="D42" t="str">
            <v>430223199310026510</v>
          </cell>
          <cell r="E42">
            <v>43800</v>
          </cell>
          <cell r="F42">
            <v>5820</v>
          </cell>
          <cell r="G42">
            <v>5820</v>
          </cell>
          <cell r="H42">
            <v>5820</v>
          </cell>
          <cell r="I42">
            <v>5820</v>
          </cell>
        </row>
        <row r="42">
          <cell r="P42">
            <v>931.2</v>
          </cell>
        </row>
        <row r="42">
          <cell r="S42">
            <v>40.74</v>
          </cell>
        </row>
        <row r="42">
          <cell r="U42">
            <v>506.34</v>
          </cell>
        </row>
        <row r="42">
          <cell r="W42">
            <v>69.84</v>
          </cell>
        </row>
        <row r="42">
          <cell r="AA42">
            <v>1548.12</v>
          </cell>
          <cell r="AB42">
            <v>465.6</v>
          </cell>
        </row>
        <row r="42">
          <cell r="AD42">
            <v>17.46</v>
          </cell>
        </row>
        <row r="42">
          <cell r="AF42">
            <v>116.4</v>
          </cell>
        </row>
        <row r="42">
          <cell r="AI42">
            <v>15</v>
          </cell>
          <cell r="AJ42">
            <v>614.46</v>
          </cell>
          <cell r="AK42">
            <v>2162.58</v>
          </cell>
        </row>
        <row r="42">
          <cell r="AM42" t="str">
            <v>湖南荣昌</v>
          </cell>
          <cell r="AN42" t="str">
            <v>合同工</v>
          </cell>
          <cell r="AO42" t="str">
            <v>光华荣昌</v>
          </cell>
          <cell r="AP42">
            <v>12</v>
          </cell>
          <cell r="AQ42">
            <v>0</v>
          </cell>
          <cell r="AR42" t="e">
            <v>#N/A</v>
          </cell>
        </row>
        <row r="42">
          <cell r="AT42" t="str">
            <v>谭刚</v>
          </cell>
        </row>
        <row r="43">
          <cell r="B43" t="str">
            <v>邹明旺</v>
          </cell>
          <cell r="C43" t="str">
            <v>男</v>
          </cell>
          <cell r="D43" t="str">
            <v>43022119871212081X</v>
          </cell>
          <cell r="E43">
            <v>43800</v>
          </cell>
          <cell r="F43">
            <v>6100</v>
          </cell>
          <cell r="G43">
            <v>6100</v>
          </cell>
          <cell r="H43">
            <v>6100</v>
          </cell>
          <cell r="I43">
            <v>6100</v>
          </cell>
        </row>
        <row r="43">
          <cell r="P43">
            <v>976</v>
          </cell>
        </row>
        <row r="43">
          <cell r="S43">
            <v>42.7</v>
          </cell>
        </row>
        <row r="43">
          <cell r="U43">
            <v>530.7</v>
          </cell>
        </row>
        <row r="43">
          <cell r="W43">
            <v>73.2</v>
          </cell>
        </row>
        <row r="43">
          <cell r="AA43">
            <v>1622.6</v>
          </cell>
          <cell r="AB43">
            <v>488</v>
          </cell>
        </row>
        <row r="43">
          <cell r="AD43">
            <v>18.3</v>
          </cell>
        </row>
        <row r="43">
          <cell r="AF43">
            <v>122</v>
          </cell>
        </row>
        <row r="43">
          <cell r="AI43">
            <v>15</v>
          </cell>
          <cell r="AJ43">
            <v>643.3</v>
          </cell>
          <cell r="AK43">
            <v>2265.9</v>
          </cell>
        </row>
        <row r="43">
          <cell r="AM43" t="str">
            <v>湖南荣昌</v>
          </cell>
          <cell r="AN43" t="str">
            <v>合同工</v>
          </cell>
          <cell r="AO43" t="str">
            <v>光华荣昌</v>
          </cell>
          <cell r="AP43">
            <v>24</v>
          </cell>
          <cell r="AQ43">
            <v>0</v>
          </cell>
          <cell r="AR43" t="e">
            <v>#N/A</v>
          </cell>
        </row>
        <row r="43">
          <cell r="AT43" t="str">
            <v>邹明旺</v>
          </cell>
        </row>
        <row r="44">
          <cell r="B44" t="str">
            <v>左昌福</v>
          </cell>
          <cell r="C44" t="str">
            <v>男</v>
          </cell>
          <cell r="D44" t="str">
            <v>430281199707024314</v>
          </cell>
          <cell r="E44">
            <v>43800</v>
          </cell>
          <cell r="F44">
            <v>4308</v>
          </cell>
          <cell r="G44">
            <v>4308</v>
          </cell>
          <cell r="H44">
            <v>4308</v>
          </cell>
          <cell r="I44">
            <v>4308</v>
          </cell>
        </row>
        <row r="44">
          <cell r="P44">
            <v>689.28</v>
          </cell>
        </row>
        <row r="44">
          <cell r="S44">
            <v>30.16</v>
          </cell>
        </row>
        <row r="44">
          <cell r="U44">
            <v>374.8</v>
          </cell>
        </row>
        <row r="44">
          <cell r="W44">
            <v>51.7</v>
          </cell>
        </row>
        <row r="44">
          <cell r="AA44">
            <v>1145.94</v>
          </cell>
          <cell r="AB44">
            <v>344.64</v>
          </cell>
        </row>
        <row r="44">
          <cell r="AD44">
            <v>12.92</v>
          </cell>
        </row>
        <row r="44">
          <cell r="AF44">
            <v>86.16</v>
          </cell>
        </row>
        <row r="44">
          <cell r="AI44">
            <v>15</v>
          </cell>
          <cell r="AJ44">
            <v>458.72</v>
          </cell>
          <cell r="AK44">
            <v>1604.66</v>
          </cell>
        </row>
        <row r="44">
          <cell r="AM44" t="str">
            <v>湖南荣昌</v>
          </cell>
          <cell r="AN44" t="str">
            <v>合同工</v>
          </cell>
          <cell r="AO44" t="str">
            <v>光华荣昌</v>
          </cell>
          <cell r="AP44">
            <v>23</v>
          </cell>
          <cell r="AQ44">
            <v>0</v>
          </cell>
          <cell r="AR44" t="e">
            <v>#N/A</v>
          </cell>
        </row>
        <row r="44">
          <cell r="AT44" t="str">
            <v>左昌福</v>
          </cell>
        </row>
        <row r="45">
          <cell r="B45" t="str">
            <v>欧响亮</v>
          </cell>
          <cell r="C45" t="str">
            <v>男</v>
          </cell>
          <cell r="D45" t="str">
            <v>430221199006283835</v>
          </cell>
          <cell r="E45">
            <v>43800</v>
          </cell>
          <cell r="F45">
            <v>4360</v>
          </cell>
          <cell r="G45">
            <v>4360</v>
          </cell>
          <cell r="H45">
            <v>4360</v>
          </cell>
          <cell r="I45">
            <v>4360</v>
          </cell>
        </row>
        <row r="45">
          <cell r="P45">
            <v>697.6</v>
          </cell>
        </row>
        <row r="45">
          <cell r="S45">
            <v>30.52</v>
          </cell>
        </row>
        <row r="45">
          <cell r="U45">
            <v>379.32</v>
          </cell>
        </row>
        <row r="45">
          <cell r="W45">
            <v>52.32</v>
          </cell>
        </row>
        <row r="45">
          <cell r="AA45">
            <v>1159.76</v>
          </cell>
          <cell r="AB45">
            <v>348.8</v>
          </cell>
        </row>
        <row r="45">
          <cell r="AD45">
            <v>13.08</v>
          </cell>
        </row>
        <row r="45">
          <cell r="AF45">
            <v>87.2</v>
          </cell>
        </row>
        <row r="45">
          <cell r="AI45">
            <v>15</v>
          </cell>
          <cell r="AJ45">
            <v>464.08</v>
          </cell>
          <cell r="AK45">
            <v>1623.84</v>
          </cell>
        </row>
        <row r="45">
          <cell r="AM45" t="str">
            <v>湖南荣昌</v>
          </cell>
          <cell r="AN45" t="str">
            <v>合同工</v>
          </cell>
          <cell r="AO45" t="str">
            <v>光华荣昌</v>
          </cell>
          <cell r="AP45">
            <v>13.5</v>
          </cell>
          <cell r="AQ45">
            <v>0</v>
          </cell>
          <cell r="AR45" t="e">
            <v>#N/A</v>
          </cell>
        </row>
        <row r="45">
          <cell r="AT45" t="str">
            <v>欧响亮</v>
          </cell>
        </row>
        <row r="46">
          <cell r="B46" t="str">
            <v>罗鹏</v>
          </cell>
          <cell r="C46" t="str">
            <v>男</v>
          </cell>
          <cell r="D46" t="str">
            <v>430221198105216510</v>
          </cell>
          <cell r="E46">
            <v>42278</v>
          </cell>
          <cell r="F46">
            <v>5260</v>
          </cell>
          <cell r="G46">
            <v>5260</v>
          </cell>
          <cell r="H46">
            <v>5260</v>
          </cell>
          <cell r="I46">
            <v>5260</v>
          </cell>
        </row>
        <row r="46">
          <cell r="P46">
            <v>841.6</v>
          </cell>
        </row>
        <row r="46">
          <cell r="S46">
            <v>36.82</v>
          </cell>
        </row>
        <row r="46">
          <cell r="U46">
            <v>457.62</v>
          </cell>
        </row>
        <row r="46">
          <cell r="W46">
            <v>63.12</v>
          </cell>
        </row>
        <row r="46">
          <cell r="AA46">
            <v>1399.16</v>
          </cell>
          <cell r="AB46">
            <v>420.8</v>
          </cell>
        </row>
        <row r="46">
          <cell r="AD46">
            <v>15.78</v>
          </cell>
        </row>
        <row r="46">
          <cell r="AF46">
            <v>105.2</v>
          </cell>
        </row>
        <row r="46">
          <cell r="AI46">
            <v>15</v>
          </cell>
          <cell r="AJ46">
            <v>556.78</v>
          </cell>
          <cell r="AK46">
            <v>1955.94</v>
          </cell>
        </row>
        <row r="46">
          <cell r="AM46" t="str">
            <v>湖南荣昌</v>
          </cell>
          <cell r="AN46" t="str">
            <v>合同工</v>
          </cell>
          <cell r="AO46" t="str">
            <v>光华荣昌</v>
          </cell>
          <cell r="AP46">
            <v>13.5</v>
          </cell>
          <cell r="AQ46">
            <v>0</v>
          </cell>
          <cell r="AR46" t="e">
            <v>#N/A</v>
          </cell>
        </row>
        <row r="46">
          <cell r="AT46" t="str">
            <v>罗鹏</v>
          </cell>
        </row>
        <row r="47">
          <cell r="B47" t="str">
            <v>刘文向</v>
          </cell>
          <cell r="C47" t="str">
            <v>男</v>
          </cell>
          <cell r="D47" t="str">
            <v>430527197408118731</v>
          </cell>
          <cell r="E47">
            <v>44774</v>
          </cell>
          <cell r="F47">
            <v>5700</v>
          </cell>
          <cell r="G47">
            <v>5700</v>
          </cell>
          <cell r="H47">
            <v>5700</v>
          </cell>
          <cell r="I47">
            <v>5700</v>
          </cell>
        </row>
        <row r="47">
          <cell r="P47">
            <v>912</v>
          </cell>
        </row>
        <row r="47">
          <cell r="S47">
            <v>39.9</v>
          </cell>
        </row>
        <row r="47">
          <cell r="U47">
            <v>495.9</v>
          </cell>
        </row>
        <row r="47">
          <cell r="W47">
            <v>68.4</v>
          </cell>
        </row>
        <row r="47">
          <cell r="AA47">
            <v>1516.2</v>
          </cell>
          <cell r="AB47">
            <v>456</v>
          </cell>
        </row>
        <row r="47">
          <cell r="AD47">
            <v>17.1</v>
          </cell>
        </row>
        <row r="47">
          <cell r="AF47">
            <v>114</v>
          </cell>
        </row>
        <row r="47">
          <cell r="AI47">
            <v>15</v>
          </cell>
          <cell r="AJ47">
            <v>602.1</v>
          </cell>
          <cell r="AK47">
            <v>2118.3</v>
          </cell>
        </row>
        <row r="47">
          <cell r="AM47" t="str">
            <v>湖南荣昌</v>
          </cell>
          <cell r="AN47" t="str">
            <v>合同工</v>
          </cell>
          <cell r="AO47" t="str">
            <v>光华荣昌</v>
          </cell>
          <cell r="AP47">
            <v>19</v>
          </cell>
          <cell r="AQ47">
            <v>0</v>
          </cell>
          <cell r="AR47" t="e">
            <v>#N/A</v>
          </cell>
        </row>
        <row r="47">
          <cell r="AT47" t="str">
            <v>刘文向</v>
          </cell>
        </row>
        <row r="48">
          <cell r="B48" t="str">
            <v>李晶</v>
          </cell>
          <cell r="C48" t="str">
            <v>女</v>
          </cell>
          <cell r="D48" t="str">
            <v>43022519870326004X</v>
          </cell>
          <cell r="E48">
            <v>44835</v>
          </cell>
          <cell r="F48">
            <v>5100</v>
          </cell>
          <cell r="G48">
            <v>5100</v>
          </cell>
          <cell r="H48">
            <v>5100</v>
          </cell>
          <cell r="I48">
            <v>5100</v>
          </cell>
        </row>
        <row r="48">
          <cell r="P48">
            <v>816</v>
          </cell>
        </row>
        <row r="48">
          <cell r="S48">
            <v>35.7</v>
          </cell>
        </row>
        <row r="48">
          <cell r="U48">
            <v>443.7</v>
          </cell>
        </row>
        <row r="48">
          <cell r="W48">
            <v>61.2</v>
          </cell>
        </row>
        <row r="48">
          <cell r="AA48">
            <v>1356.6</v>
          </cell>
          <cell r="AB48">
            <v>408</v>
          </cell>
        </row>
        <row r="48">
          <cell r="AD48">
            <v>15.3</v>
          </cell>
        </row>
        <row r="48">
          <cell r="AF48">
            <v>102</v>
          </cell>
        </row>
        <row r="48">
          <cell r="AI48">
            <v>15</v>
          </cell>
          <cell r="AJ48">
            <v>540.3</v>
          </cell>
          <cell r="AK48">
            <v>1896.9</v>
          </cell>
        </row>
        <row r="48">
          <cell r="AM48" t="str">
            <v>湖南荣昌</v>
          </cell>
          <cell r="AN48" t="str">
            <v>合同工</v>
          </cell>
          <cell r="AO48" t="str">
            <v>光华荣昌</v>
          </cell>
          <cell r="AP48">
            <v>18</v>
          </cell>
          <cell r="AQ48">
            <v>0</v>
          </cell>
          <cell r="AR48" t="e">
            <v>#N/A</v>
          </cell>
        </row>
        <row r="48">
          <cell r="AT48" t="str">
            <v>李晶</v>
          </cell>
        </row>
        <row r="49">
          <cell r="B49" t="str">
            <v>肖燕丹</v>
          </cell>
          <cell r="C49" t="str">
            <v>女</v>
          </cell>
          <cell r="D49" t="str">
            <v>43032119730510854X</v>
          </cell>
          <cell r="E49">
            <v>44783</v>
          </cell>
          <cell r="F49">
            <v>4072</v>
          </cell>
          <cell r="G49">
            <v>4071.42857142857</v>
          </cell>
          <cell r="H49">
            <v>4072</v>
          </cell>
          <cell r="I49">
            <v>4071.66666666667</v>
          </cell>
        </row>
        <row r="49">
          <cell r="P49">
            <v>651.52</v>
          </cell>
        </row>
        <row r="49">
          <cell r="S49">
            <v>28.5</v>
          </cell>
        </row>
        <row r="49">
          <cell r="U49">
            <v>354.26</v>
          </cell>
        </row>
        <row r="49">
          <cell r="W49">
            <v>48.86</v>
          </cell>
        </row>
        <row r="49">
          <cell r="AA49">
            <v>1083.14</v>
          </cell>
          <cell r="AB49">
            <v>325.76</v>
          </cell>
        </row>
        <row r="49">
          <cell r="AD49">
            <v>12.22</v>
          </cell>
        </row>
        <row r="49">
          <cell r="AF49">
            <v>81.44</v>
          </cell>
        </row>
        <row r="49">
          <cell r="AI49">
            <v>15</v>
          </cell>
          <cell r="AJ49">
            <v>434.42</v>
          </cell>
          <cell r="AK49">
            <v>1517.56</v>
          </cell>
        </row>
        <row r="49">
          <cell r="AM49" t="str">
            <v>湖南荣昌</v>
          </cell>
          <cell r="AN49" t="str">
            <v>合同工</v>
          </cell>
          <cell r="AO49" t="str">
            <v>光华荣昌</v>
          </cell>
          <cell r="AP49">
            <v>22.83375</v>
          </cell>
          <cell r="AQ49">
            <v>0</v>
          </cell>
          <cell r="AR49" t="e">
            <v>#N/A</v>
          </cell>
        </row>
        <row r="49">
          <cell r="AT49" t="str">
            <v>肖燕丹</v>
          </cell>
        </row>
        <row r="50">
          <cell r="B50" t="str">
            <v>高万</v>
          </cell>
          <cell r="C50" t="str">
            <v>女</v>
          </cell>
          <cell r="D50" t="str">
            <v>430124198511037000</v>
          </cell>
          <cell r="E50" t="str">
            <v>2024.01.31</v>
          </cell>
          <cell r="F50">
            <v>4308</v>
          </cell>
          <cell r="G50">
            <v>4308</v>
          </cell>
          <cell r="H50">
            <v>4308</v>
          </cell>
          <cell r="I50">
            <v>4308</v>
          </cell>
        </row>
        <row r="50">
          <cell r="P50">
            <v>689.28</v>
          </cell>
        </row>
        <row r="50">
          <cell r="S50">
            <v>30.16</v>
          </cell>
        </row>
        <row r="50">
          <cell r="U50">
            <v>374.8</v>
          </cell>
        </row>
        <row r="50">
          <cell r="W50">
            <v>51.7</v>
          </cell>
        </row>
        <row r="50">
          <cell r="AA50">
            <v>1145.94</v>
          </cell>
          <cell r="AB50">
            <v>344.64</v>
          </cell>
        </row>
        <row r="50">
          <cell r="AD50">
            <v>12.92</v>
          </cell>
        </row>
        <row r="50">
          <cell r="AF50">
            <v>86.16</v>
          </cell>
        </row>
        <row r="50">
          <cell r="AI50">
            <v>15</v>
          </cell>
          <cell r="AJ50">
            <v>458.72</v>
          </cell>
          <cell r="AK50">
            <v>1604.66</v>
          </cell>
        </row>
        <row r="50">
          <cell r="AM50" t="str">
            <v>湖南荣昌</v>
          </cell>
          <cell r="AN50" t="str">
            <v>合同工</v>
          </cell>
          <cell r="AO50" t="str">
            <v>光华荣昌</v>
          </cell>
          <cell r="AP50">
            <v>19</v>
          </cell>
          <cell r="AQ50" t="str">
            <v>残疾人安置</v>
          </cell>
          <cell r="AR50" t="e">
            <v>#N/A</v>
          </cell>
        </row>
        <row r="50">
          <cell r="AT50" t="str">
            <v>高万</v>
          </cell>
        </row>
        <row r="51">
          <cell r="B51" t="str">
            <v>何柒林</v>
          </cell>
          <cell r="C51" t="str">
            <v>男</v>
          </cell>
          <cell r="D51" t="str">
            <v>430203197604116015</v>
          </cell>
          <cell r="E51">
            <v>45658</v>
          </cell>
          <cell r="F51">
            <v>4308</v>
          </cell>
          <cell r="G51">
            <v>4308</v>
          </cell>
          <cell r="H51">
            <v>4072</v>
          </cell>
          <cell r="I51">
            <v>4308</v>
          </cell>
        </row>
        <row r="51">
          <cell r="P51">
            <v>689.28</v>
          </cell>
        </row>
        <row r="51">
          <cell r="S51">
            <v>30.16</v>
          </cell>
        </row>
        <row r="51">
          <cell r="U51">
            <v>354.26</v>
          </cell>
        </row>
        <row r="51">
          <cell r="W51">
            <v>51.7</v>
          </cell>
        </row>
        <row r="51">
          <cell r="AA51">
            <v>1125.4</v>
          </cell>
          <cell r="AB51">
            <v>344.64</v>
          </cell>
        </row>
        <row r="51">
          <cell r="AD51">
            <v>12.92</v>
          </cell>
        </row>
        <row r="51">
          <cell r="AF51">
            <v>81.44</v>
          </cell>
        </row>
        <row r="51">
          <cell r="AI51">
            <v>15</v>
          </cell>
          <cell r="AJ51">
            <v>454</v>
          </cell>
          <cell r="AK51">
            <v>1579.4</v>
          </cell>
        </row>
        <row r="51">
          <cell r="AM51" t="str">
            <v>湖南荣昌</v>
          </cell>
          <cell r="AN51" t="str">
            <v>合同工</v>
          </cell>
          <cell r="AO51" t="str">
            <v>光华荣昌</v>
          </cell>
          <cell r="AP51">
            <v>24</v>
          </cell>
          <cell r="AQ51">
            <v>0</v>
          </cell>
          <cell r="AR51" t="e">
            <v>#N/A</v>
          </cell>
        </row>
        <row r="51">
          <cell r="AT51" t="str">
            <v>何柒林</v>
          </cell>
        </row>
        <row r="52">
          <cell r="B52" t="str">
            <v>邹彬彬</v>
          </cell>
          <cell r="C52" t="str">
            <v>女</v>
          </cell>
          <cell r="D52" t="str">
            <v>432524199310095422</v>
          </cell>
          <cell r="E52">
            <v>45778</v>
          </cell>
          <cell r="F52">
            <v>4308</v>
          </cell>
          <cell r="G52">
            <v>4308</v>
          </cell>
          <cell r="H52">
            <v>4308</v>
          </cell>
          <cell r="I52">
            <v>4308</v>
          </cell>
        </row>
        <row r="52">
          <cell r="P52">
            <v>689.28</v>
          </cell>
        </row>
        <row r="52">
          <cell r="S52">
            <v>30.16</v>
          </cell>
        </row>
        <row r="52">
          <cell r="U52">
            <v>374.8</v>
          </cell>
        </row>
        <row r="52">
          <cell r="W52">
            <v>51.7</v>
          </cell>
        </row>
        <row r="52">
          <cell r="AA52">
            <v>1145.94</v>
          </cell>
          <cell r="AB52">
            <v>344.64</v>
          </cell>
        </row>
        <row r="52">
          <cell r="AD52">
            <v>12.92</v>
          </cell>
        </row>
        <row r="52">
          <cell r="AF52">
            <v>86.16</v>
          </cell>
        </row>
        <row r="52">
          <cell r="AI52">
            <v>15</v>
          </cell>
          <cell r="AJ52">
            <v>458.72</v>
          </cell>
          <cell r="AK52">
            <v>1604.66</v>
          </cell>
        </row>
        <row r="52">
          <cell r="AM52" t="str">
            <v>湖南荣昌</v>
          </cell>
          <cell r="AN52" t="str">
            <v>合同工</v>
          </cell>
          <cell r="AO52" t="str">
            <v>光华荣昌</v>
          </cell>
          <cell r="AP52">
            <v>26</v>
          </cell>
          <cell r="AQ52">
            <v>0</v>
          </cell>
          <cell r="AR52" t="e">
            <v>#N/A</v>
          </cell>
        </row>
        <row r="52">
          <cell r="AT52" t="str">
            <v>邹彬彬</v>
          </cell>
        </row>
        <row r="53">
          <cell r="B53" t="str">
            <v>谭丽平</v>
          </cell>
          <cell r="C53" t="str">
            <v>女</v>
          </cell>
          <cell r="D53" t="str">
            <v>430221199003101207</v>
          </cell>
          <cell r="E53">
            <v>45778</v>
          </cell>
          <cell r="F53">
            <v>4308</v>
          </cell>
          <cell r="G53">
            <v>4308</v>
          </cell>
          <cell r="H53">
            <v>4308</v>
          </cell>
          <cell r="I53">
            <v>4308</v>
          </cell>
        </row>
        <row r="53">
          <cell r="P53">
            <v>689.28</v>
          </cell>
        </row>
        <row r="53">
          <cell r="S53">
            <v>30.16</v>
          </cell>
        </row>
        <row r="53">
          <cell r="U53">
            <v>374.8</v>
          </cell>
        </row>
        <row r="53">
          <cell r="W53">
            <v>51.7</v>
          </cell>
        </row>
        <row r="53">
          <cell r="AA53">
            <v>1145.94</v>
          </cell>
          <cell r="AB53">
            <v>344.64</v>
          </cell>
        </row>
        <row r="53">
          <cell r="AD53">
            <v>12.92</v>
          </cell>
        </row>
        <row r="53">
          <cell r="AF53">
            <v>86.16</v>
          </cell>
        </row>
        <row r="53">
          <cell r="AI53">
            <v>15</v>
          </cell>
          <cell r="AJ53">
            <v>458.72</v>
          </cell>
          <cell r="AK53">
            <v>1604.66</v>
          </cell>
        </row>
        <row r="53">
          <cell r="AM53" t="str">
            <v>湖南荣昌</v>
          </cell>
          <cell r="AN53" t="str">
            <v>合同工</v>
          </cell>
          <cell r="AO53" t="str">
            <v>光华荣昌</v>
          </cell>
          <cell r="AP53">
            <v>18</v>
          </cell>
          <cell r="AQ53">
            <v>0</v>
          </cell>
          <cell r="AR53" t="e">
            <v>#N/A</v>
          </cell>
        </row>
        <row r="53">
          <cell r="AT53" t="str">
            <v>谭丽平</v>
          </cell>
        </row>
        <row r="54">
          <cell r="E54">
            <v>48</v>
          </cell>
        </row>
        <row r="55">
          <cell r="E55">
            <v>0</v>
          </cell>
        </row>
        <row r="55">
          <cell r="AJ55">
            <v>0</v>
          </cell>
        </row>
        <row r="56">
          <cell r="P56">
            <v>39707.52</v>
          </cell>
          <cell r="Q56">
            <v>0</v>
          </cell>
          <cell r="R56">
            <v>0</v>
          </cell>
          <cell r="S56">
            <v>1737.24</v>
          </cell>
          <cell r="T56">
            <v>0</v>
          </cell>
          <cell r="U56">
            <v>22701.46</v>
          </cell>
          <cell r="V56">
            <v>0</v>
          </cell>
          <cell r="W56">
            <v>2978.1</v>
          </cell>
          <cell r="X56">
            <v>0</v>
          </cell>
        </row>
        <row r="56">
          <cell r="Z56">
            <v>0</v>
          </cell>
          <cell r="AA56">
            <v>67124.32</v>
          </cell>
          <cell r="AB56">
            <v>19853.76</v>
          </cell>
          <cell r="AC56">
            <v>0</v>
          </cell>
          <cell r="AD56">
            <v>744.48</v>
          </cell>
          <cell r="AE56">
            <v>0</v>
          </cell>
          <cell r="AF56">
            <v>5218.72</v>
          </cell>
          <cell r="AG56">
            <v>0</v>
          </cell>
        </row>
        <row r="56">
          <cell r="AI56">
            <v>720</v>
          </cell>
          <cell r="AJ56">
            <v>26536.96</v>
          </cell>
          <cell r="AK56">
            <v>93661.28</v>
          </cell>
          <cell r="AL56" t="str">
            <v>当月工资中扣除当月社保</v>
          </cell>
        </row>
        <row r="58">
          <cell r="B58" t="str">
            <v>史双宇</v>
          </cell>
          <cell r="C58" t="str">
            <v>男</v>
          </cell>
          <cell r="D58" t="str">
            <v>430321199107192217</v>
          </cell>
          <cell r="E58">
            <v>45573</v>
          </cell>
        </row>
        <row r="58">
          <cell r="J58">
            <v>4308</v>
          </cell>
          <cell r="K58">
            <v>4308</v>
          </cell>
          <cell r="L58">
            <v>4027</v>
          </cell>
          <cell r="M58">
            <v>4308</v>
          </cell>
        </row>
        <row r="58">
          <cell r="O58">
            <v>150</v>
          </cell>
          <cell r="P58">
            <v>689.28</v>
          </cell>
        </row>
        <row r="58">
          <cell r="S58">
            <v>30.16</v>
          </cell>
        </row>
        <row r="58">
          <cell r="U58">
            <v>350.35</v>
          </cell>
        </row>
        <row r="58">
          <cell r="W58">
            <v>90.47</v>
          </cell>
        </row>
        <row r="58">
          <cell r="AA58">
            <v>1160.26</v>
          </cell>
        </row>
        <row r="58">
          <cell r="AJ58">
            <v>0</v>
          </cell>
          <cell r="AK58">
            <v>1160.26</v>
          </cell>
        </row>
        <row r="58">
          <cell r="AM58" t="str">
            <v>湖南诚展</v>
          </cell>
          <cell r="AN58" t="str">
            <v>劳务工</v>
          </cell>
          <cell r="AO58" t="str">
            <v>湖南诚展</v>
          </cell>
          <cell r="AP58">
            <v>27</v>
          </cell>
          <cell r="AQ58">
            <v>0</v>
          </cell>
          <cell r="AR58" t="e">
            <v>#N/A</v>
          </cell>
        </row>
        <row r="58">
          <cell r="AT58" t="str">
            <v>史双宇</v>
          </cell>
        </row>
        <row r="59">
          <cell r="B59" t="str">
            <v>谢桂华</v>
          </cell>
          <cell r="C59" t="str">
            <v>女</v>
          </cell>
          <cell r="D59" t="str">
            <v>430203197507056022</v>
          </cell>
          <cell r="E59">
            <v>45579</v>
          </cell>
        </row>
        <row r="59">
          <cell r="J59">
            <v>4308</v>
          </cell>
          <cell r="K59">
            <v>4308</v>
          </cell>
          <cell r="L59">
            <v>4027</v>
          </cell>
          <cell r="M59">
            <v>4308</v>
          </cell>
        </row>
        <row r="59">
          <cell r="O59">
            <v>150</v>
          </cell>
          <cell r="P59">
            <v>689.28</v>
          </cell>
        </row>
        <row r="59">
          <cell r="S59">
            <v>30.16</v>
          </cell>
        </row>
        <row r="59">
          <cell r="U59">
            <v>350.35</v>
          </cell>
        </row>
        <row r="59">
          <cell r="W59">
            <v>90.47</v>
          </cell>
        </row>
        <row r="59">
          <cell r="AA59">
            <v>1160.26</v>
          </cell>
        </row>
        <row r="59">
          <cell r="AJ59">
            <v>0</v>
          </cell>
          <cell r="AK59">
            <v>1160.26</v>
          </cell>
        </row>
        <row r="59">
          <cell r="AM59" t="str">
            <v>湖南诚展</v>
          </cell>
          <cell r="AN59" t="str">
            <v>劳务工</v>
          </cell>
          <cell r="AO59" t="str">
            <v>湖南诚展</v>
          </cell>
          <cell r="AP59">
            <v>24</v>
          </cell>
          <cell r="AQ59">
            <v>0</v>
          </cell>
          <cell r="AR59" t="e">
            <v>#N/A</v>
          </cell>
        </row>
        <row r="59">
          <cell r="AT59" t="str">
            <v>谢桂华</v>
          </cell>
        </row>
        <row r="60">
          <cell r="B60" t="str">
            <v>张忠宝</v>
          </cell>
          <cell r="C60" t="str">
            <v>女</v>
          </cell>
          <cell r="D60" t="str">
            <v>430223200502118722</v>
          </cell>
          <cell r="E60">
            <v>45579</v>
          </cell>
        </row>
        <row r="60">
          <cell r="J60">
            <v>4308</v>
          </cell>
          <cell r="K60">
            <v>4308</v>
          </cell>
          <cell r="L60">
            <v>4027</v>
          </cell>
          <cell r="M60">
            <v>4308</v>
          </cell>
        </row>
        <row r="60">
          <cell r="O60">
            <v>150</v>
          </cell>
          <cell r="P60">
            <v>689.28</v>
          </cell>
        </row>
        <row r="60">
          <cell r="S60">
            <v>30.16</v>
          </cell>
        </row>
        <row r="60">
          <cell r="U60">
            <v>350.35</v>
          </cell>
        </row>
        <row r="60">
          <cell r="W60">
            <v>90.47</v>
          </cell>
        </row>
        <row r="60">
          <cell r="AA60">
            <v>1160.26</v>
          </cell>
        </row>
        <row r="60">
          <cell r="AJ60">
            <v>0</v>
          </cell>
          <cell r="AK60">
            <v>1160.26</v>
          </cell>
        </row>
        <row r="60">
          <cell r="AM60" t="str">
            <v>湖南诚展</v>
          </cell>
          <cell r="AN60" t="str">
            <v>劳务工</v>
          </cell>
          <cell r="AO60" t="str">
            <v>湖南诚展</v>
          </cell>
          <cell r="AP60">
            <v>23</v>
          </cell>
          <cell r="AQ60">
            <v>0</v>
          </cell>
          <cell r="AR60" t="e">
            <v>#N/A</v>
          </cell>
        </row>
        <row r="60">
          <cell r="AT60" t="str">
            <v>张忠宝</v>
          </cell>
        </row>
        <row r="61">
          <cell r="B61" t="str">
            <v>唐亮</v>
          </cell>
          <cell r="C61" t="str">
            <v>男</v>
          </cell>
          <cell r="D61" t="str">
            <v>430211199810151814</v>
          </cell>
          <cell r="E61">
            <v>45587</v>
          </cell>
        </row>
        <row r="61">
          <cell r="J61">
            <v>4308</v>
          </cell>
          <cell r="K61">
            <v>4308</v>
          </cell>
          <cell r="L61">
            <v>4027</v>
          </cell>
          <cell r="M61">
            <v>4308</v>
          </cell>
        </row>
        <row r="61">
          <cell r="O61">
            <v>150</v>
          </cell>
          <cell r="P61">
            <v>689.28</v>
          </cell>
        </row>
        <row r="61">
          <cell r="S61">
            <v>30.16</v>
          </cell>
        </row>
        <row r="61">
          <cell r="U61">
            <v>350.35</v>
          </cell>
        </row>
        <row r="61">
          <cell r="W61">
            <v>90.47</v>
          </cell>
        </row>
        <row r="61">
          <cell r="AA61">
            <v>1160.26</v>
          </cell>
        </row>
        <row r="61">
          <cell r="AJ61">
            <v>0</v>
          </cell>
          <cell r="AK61">
            <v>1160.26</v>
          </cell>
        </row>
        <row r="61">
          <cell r="AM61" t="str">
            <v>湖南诚展</v>
          </cell>
          <cell r="AN61" t="str">
            <v>劳务工</v>
          </cell>
          <cell r="AO61" t="str">
            <v>湖南诚展</v>
          </cell>
          <cell r="AP61">
            <v>26</v>
          </cell>
          <cell r="AQ61">
            <v>0</v>
          </cell>
          <cell r="AR61" t="e">
            <v>#N/A</v>
          </cell>
        </row>
        <row r="61">
          <cell r="AT61" t="str">
            <v>唐亮</v>
          </cell>
        </row>
        <row r="62">
          <cell r="B62" t="str">
            <v>李需</v>
          </cell>
          <cell r="C62" t="str">
            <v>男</v>
          </cell>
          <cell r="D62" t="str">
            <v>513021198108216753</v>
          </cell>
          <cell r="E62">
            <v>45587</v>
          </cell>
        </row>
        <row r="62">
          <cell r="J62">
            <v>4308</v>
          </cell>
          <cell r="K62">
            <v>4308</v>
          </cell>
          <cell r="L62">
            <v>4027</v>
          </cell>
          <cell r="M62">
            <v>4308</v>
          </cell>
        </row>
        <row r="62">
          <cell r="O62">
            <v>150</v>
          </cell>
          <cell r="P62">
            <v>689.28</v>
          </cell>
        </row>
        <row r="62">
          <cell r="S62">
            <v>30.16</v>
          </cell>
        </row>
        <row r="62">
          <cell r="U62">
            <v>350.35</v>
          </cell>
        </row>
        <row r="62">
          <cell r="W62">
            <v>90.47</v>
          </cell>
        </row>
        <row r="62">
          <cell r="AA62">
            <v>1160.26</v>
          </cell>
        </row>
        <row r="62">
          <cell r="AJ62">
            <v>0</v>
          </cell>
          <cell r="AK62">
            <v>1160.26</v>
          </cell>
        </row>
        <row r="62">
          <cell r="AM62" t="str">
            <v>湖南诚展</v>
          </cell>
          <cell r="AN62" t="str">
            <v>劳务工</v>
          </cell>
          <cell r="AO62" t="str">
            <v>湖南诚展</v>
          </cell>
          <cell r="AP62">
            <v>27</v>
          </cell>
          <cell r="AQ62">
            <v>0</v>
          </cell>
          <cell r="AR62" t="e">
            <v>#N/A</v>
          </cell>
        </row>
        <row r="62">
          <cell r="AT62" t="str">
            <v>李需</v>
          </cell>
        </row>
        <row r="63">
          <cell r="B63" t="str">
            <v>谭金祥</v>
          </cell>
          <cell r="C63" t="str">
            <v>男</v>
          </cell>
          <cell r="D63" t="str">
            <v>430221197702135618</v>
          </cell>
          <cell r="E63">
            <v>45643</v>
          </cell>
        </row>
        <row r="63">
          <cell r="J63">
            <v>4308</v>
          </cell>
          <cell r="K63">
            <v>4308</v>
          </cell>
          <cell r="L63">
            <v>4027</v>
          </cell>
          <cell r="M63">
            <v>4308</v>
          </cell>
        </row>
        <row r="63">
          <cell r="O63">
            <v>150</v>
          </cell>
          <cell r="P63">
            <v>689.28</v>
          </cell>
        </row>
        <row r="63">
          <cell r="S63">
            <v>30.16</v>
          </cell>
        </row>
        <row r="63">
          <cell r="U63">
            <v>350.35</v>
          </cell>
        </row>
        <row r="63">
          <cell r="W63">
            <v>90.47</v>
          </cell>
        </row>
        <row r="63">
          <cell r="AA63">
            <v>1160.26</v>
          </cell>
        </row>
        <row r="63">
          <cell r="AJ63">
            <v>0</v>
          </cell>
          <cell r="AK63">
            <v>1160.26</v>
          </cell>
        </row>
        <row r="63">
          <cell r="AM63" t="str">
            <v>湖南诚展</v>
          </cell>
          <cell r="AN63" t="str">
            <v>劳务工</v>
          </cell>
          <cell r="AO63" t="str">
            <v>湖南诚展</v>
          </cell>
          <cell r="AP63">
            <v>27</v>
          </cell>
          <cell r="AQ63">
            <v>0</v>
          </cell>
          <cell r="AR63" t="e">
            <v>#N/A</v>
          </cell>
        </row>
        <row r="63">
          <cell r="AT63" t="str">
            <v>谭金祥</v>
          </cell>
        </row>
        <row r="64">
          <cell r="B64" t="str">
            <v>黄龙</v>
          </cell>
          <cell r="C64" t="str">
            <v>男</v>
          </cell>
          <cell r="D64" t="str">
            <v>430221199404100811</v>
          </cell>
          <cell r="E64">
            <v>45677</v>
          </cell>
        </row>
        <row r="64">
          <cell r="O64">
            <v>150</v>
          </cell>
        </row>
        <row r="64">
          <cell r="W64">
            <v>180</v>
          </cell>
        </row>
        <row r="64">
          <cell r="AA64">
            <v>180</v>
          </cell>
        </row>
        <row r="64">
          <cell r="AJ64">
            <v>0</v>
          </cell>
          <cell r="AK64">
            <v>180</v>
          </cell>
          <cell r="AL64" t="str">
            <v>11月起公司参五险</v>
          </cell>
          <cell r="AM64" t="str">
            <v>湖南诚展</v>
          </cell>
          <cell r="AN64" t="str">
            <v>合同工</v>
          </cell>
          <cell r="AO64" t="str">
            <v>光华荣昌</v>
          </cell>
          <cell r="AP64">
            <v>27</v>
          </cell>
          <cell r="AQ64">
            <v>0</v>
          </cell>
          <cell r="AR64" t="e">
            <v>#N/A</v>
          </cell>
        </row>
        <row r="64">
          <cell r="AT64" t="str">
            <v>黄龙</v>
          </cell>
        </row>
        <row r="65">
          <cell r="B65" t="str">
            <v>李水平</v>
          </cell>
          <cell r="C65" t="str">
            <v>男</v>
          </cell>
          <cell r="D65" t="str">
            <v>430211200306280014</v>
          </cell>
          <cell r="E65">
            <v>45693</v>
          </cell>
        </row>
        <row r="65">
          <cell r="J65">
            <v>4308</v>
          </cell>
          <cell r="K65">
            <v>4308</v>
          </cell>
          <cell r="L65">
            <v>4027</v>
          </cell>
          <cell r="M65">
            <v>4308</v>
          </cell>
        </row>
        <row r="65">
          <cell r="O65">
            <v>150</v>
          </cell>
          <cell r="P65">
            <v>689.28</v>
          </cell>
        </row>
        <row r="65">
          <cell r="S65">
            <v>30.16</v>
          </cell>
        </row>
        <row r="65">
          <cell r="U65">
            <v>350.35</v>
          </cell>
        </row>
        <row r="65">
          <cell r="W65">
            <v>90.47</v>
          </cell>
        </row>
        <row r="65">
          <cell r="AA65">
            <v>1160.26</v>
          </cell>
        </row>
        <row r="65">
          <cell r="AJ65">
            <v>0</v>
          </cell>
          <cell r="AK65">
            <v>1160.26</v>
          </cell>
        </row>
        <row r="65">
          <cell r="AM65" t="str">
            <v>湖南诚展</v>
          </cell>
          <cell r="AN65" t="str">
            <v>劳务工</v>
          </cell>
          <cell r="AO65" t="str">
            <v>湖南诚展</v>
          </cell>
          <cell r="AP65">
            <v>21.6</v>
          </cell>
          <cell r="AQ65">
            <v>0</v>
          </cell>
          <cell r="AR65" t="e">
            <v>#N/A</v>
          </cell>
        </row>
        <row r="65">
          <cell r="AT65" t="str">
            <v>李水平</v>
          </cell>
        </row>
        <row r="66">
          <cell r="B66" t="str">
            <v>吴明贵</v>
          </cell>
          <cell r="C66" t="str">
            <v>男</v>
          </cell>
          <cell r="D66" t="str">
            <v>430221197510122919</v>
          </cell>
          <cell r="E66">
            <v>45703</v>
          </cell>
        </row>
        <row r="66">
          <cell r="J66">
            <v>4308</v>
          </cell>
          <cell r="K66">
            <v>4308</v>
          </cell>
          <cell r="L66">
            <v>4027</v>
          </cell>
          <cell r="M66">
            <v>4308</v>
          </cell>
        </row>
        <row r="66">
          <cell r="O66">
            <v>150</v>
          </cell>
          <cell r="P66">
            <v>689.28</v>
          </cell>
        </row>
        <row r="66">
          <cell r="S66">
            <v>30.16</v>
          </cell>
        </row>
        <row r="66">
          <cell r="U66">
            <v>350.35</v>
          </cell>
        </row>
        <row r="66">
          <cell r="W66">
            <v>90.47</v>
          </cell>
        </row>
        <row r="66">
          <cell r="AA66">
            <v>1160.26</v>
          </cell>
        </row>
        <row r="66">
          <cell r="AJ66">
            <v>0</v>
          </cell>
          <cell r="AK66">
            <v>1160.26</v>
          </cell>
        </row>
        <row r="66">
          <cell r="AM66" t="str">
            <v>湖南诚展</v>
          </cell>
          <cell r="AN66" t="str">
            <v>劳务工</v>
          </cell>
          <cell r="AO66" t="str">
            <v>湖南诚展</v>
          </cell>
          <cell r="AP66">
            <v>22.55</v>
          </cell>
          <cell r="AQ66">
            <v>0</v>
          </cell>
          <cell r="AR66" t="e">
            <v>#N/A</v>
          </cell>
        </row>
        <row r="66">
          <cell r="AT66" t="str">
            <v>吴明贵</v>
          </cell>
        </row>
        <row r="67">
          <cell r="B67" t="str">
            <v>刘顺新</v>
          </cell>
          <cell r="C67" t="str">
            <v>男</v>
          </cell>
          <cell r="D67" t="str">
            <v>430225197612171530</v>
          </cell>
          <cell r="E67">
            <v>45722</v>
          </cell>
        </row>
        <row r="67">
          <cell r="J67">
            <v>4308</v>
          </cell>
          <cell r="K67">
            <v>4308</v>
          </cell>
          <cell r="L67">
            <v>4027</v>
          </cell>
          <cell r="M67">
            <v>4308</v>
          </cell>
        </row>
        <row r="67">
          <cell r="O67">
            <v>150</v>
          </cell>
          <cell r="P67">
            <v>689.28</v>
          </cell>
        </row>
        <row r="67">
          <cell r="S67">
            <v>30.16</v>
          </cell>
        </row>
        <row r="67">
          <cell r="U67">
            <v>350.35</v>
          </cell>
        </row>
        <row r="67">
          <cell r="W67">
            <v>90.47</v>
          </cell>
        </row>
        <row r="67">
          <cell r="AA67">
            <v>1160.26</v>
          </cell>
        </row>
        <row r="67">
          <cell r="AJ67">
            <v>0</v>
          </cell>
          <cell r="AK67">
            <v>1160.26</v>
          </cell>
          <cell r="AL67" t="str">
            <v>2025/10/30退回</v>
          </cell>
          <cell r="AM67" t="str">
            <v>湖南诚展</v>
          </cell>
          <cell r="AN67" t="str">
            <v>劳务工</v>
          </cell>
          <cell r="AO67" t="e">
            <v>#N/A</v>
          </cell>
          <cell r="AP67">
            <v>20</v>
          </cell>
          <cell r="AQ67" t="str">
            <v>2025/10/30退回</v>
          </cell>
          <cell r="AR67" t="e">
            <v>#N/A</v>
          </cell>
        </row>
        <row r="67">
          <cell r="AT67" t="str">
            <v>刘顺新</v>
          </cell>
        </row>
        <row r="68">
          <cell r="B68" t="str">
            <v>龙意倩</v>
          </cell>
          <cell r="C68" t="str">
            <v>男</v>
          </cell>
          <cell r="D68" t="str">
            <v>430304199809301776</v>
          </cell>
          <cell r="E68">
            <v>45727</v>
          </cell>
        </row>
        <row r="68">
          <cell r="J68">
            <v>4308</v>
          </cell>
          <cell r="K68">
            <v>4308</v>
          </cell>
          <cell r="L68">
            <v>4027</v>
          </cell>
          <cell r="M68">
            <v>4308</v>
          </cell>
        </row>
        <row r="68">
          <cell r="O68">
            <v>150</v>
          </cell>
          <cell r="P68">
            <v>689.28</v>
          </cell>
        </row>
        <row r="68">
          <cell r="S68">
            <v>30.16</v>
          </cell>
        </row>
        <row r="68">
          <cell r="U68">
            <v>350.35</v>
          </cell>
        </row>
        <row r="68">
          <cell r="W68">
            <v>90.47</v>
          </cell>
        </row>
        <row r="68">
          <cell r="AA68">
            <v>1160.26</v>
          </cell>
        </row>
        <row r="68">
          <cell r="AJ68">
            <v>0</v>
          </cell>
          <cell r="AK68">
            <v>1160.26</v>
          </cell>
        </row>
        <row r="68">
          <cell r="AM68" t="str">
            <v>湖南诚展</v>
          </cell>
          <cell r="AN68" t="str">
            <v>劳务工</v>
          </cell>
          <cell r="AO68" t="str">
            <v>湖南诚展</v>
          </cell>
          <cell r="AP68">
            <v>27</v>
          </cell>
          <cell r="AQ68">
            <v>0</v>
          </cell>
          <cell r="AR68" t="e">
            <v>#N/A</v>
          </cell>
        </row>
        <row r="68">
          <cell r="AT68" t="str">
            <v>龙意倩</v>
          </cell>
        </row>
        <row r="69">
          <cell r="B69" t="str">
            <v>佘军</v>
          </cell>
          <cell r="C69" t="str">
            <v>男</v>
          </cell>
          <cell r="D69" t="str">
            <v>430482200105078094</v>
          </cell>
          <cell r="E69">
            <v>45732</v>
          </cell>
        </row>
        <row r="69">
          <cell r="J69">
            <v>4308</v>
          </cell>
          <cell r="K69">
            <v>4308</v>
          </cell>
          <cell r="L69">
            <v>4027</v>
          </cell>
          <cell r="M69">
            <v>4308</v>
          </cell>
        </row>
        <row r="69">
          <cell r="O69">
            <v>150</v>
          </cell>
          <cell r="P69">
            <v>689.28</v>
          </cell>
        </row>
        <row r="69">
          <cell r="S69">
            <v>30.16</v>
          </cell>
        </row>
        <row r="69">
          <cell r="U69">
            <v>350.35</v>
          </cell>
        </row>
        <row r="69">
          <cell r="W69">
            <v>90.47</v>
          </cell>
        </row>
        <row r="69">
          <cell r="AA69">
            <v>1160.26</v>
          </cell>
        </row>
        <row r="69">
          <cell r="AJ69">
            <v>0</v>
          </cell>
          <cell r="AK69">
            <v>1160.26</v>
          </cell>
        </row>
        <row r="69">
          <cell r="AM69" t="str">
            <v>湖南诚展</v>
          </cell>
          <cell r="AN69" t="str">
            <v>劳务工</v>
          </cell>
          <cell r="AO69" t="str">
            <v>湖南诚展</v>
          </cell>
          <cell r="AP69">
            <v>25</v>
          </cell>
          <cell r="AQ69">
            <v>0</v>
          </cell>
          <cell r="AR69" t="e">
            <v>#N/A</v>
          </cell>
        </row>
        <row r="69">
          <cell r="AT69" t="str">
            <v>佘军</v>
          </cell>
        </row>
        <row r="70">
          <cell r="B70" t="str">
            <v>陶勇军</v>
          </cell>
          <cell r="C70" t="str">
            <v>男</v>
          </cell>
          <cell r="D70" t="str">
            <v>430202199107291018</v>
          </cell>
          <cell r="E70">
            <v>45733</v>
          </cell>
        </row>
        <row r="70">
          <cell r="J70">
            <v>4308</v>
          </cell>
          <cell r="K70">
            <v>4308</v>
          </cell>
          <cell r="L70">
            <v>4027</v>
          </cell>
          <cell r="M70">
            <v>4308</v>
          </cell>
        </row>
        <row r="70">
          <cell r="O70">
            <v>150</v>
          </cell>
          <cell r="P70">
            <v>689.28</v>
          </cell>
        </row>
        <row r="70">
          <cell r="S70">
            <v>30.16</v>
          </cell>
        </row>
        <row r="70">
          <cell r="U70">
            <v>350.35</v>
          </cell>
        </row>
        <row r="70">
          <cell r="W70">
            <v>90.47</v>
          </cell>
        </row>
        <row r="70">
          <cell r="AA70">
            <v>1160.26</v>
          </cell>
        </row>
        <row r="70">
          <cell r="AJ70">
            <v>0</v>
          </cell>
          <cell r="AK70">
            <v>1160.26</v>
          </cell>
        </row>
        <row r="70">
          <cell r="AM70" t="str">
            <v>湖南诚展</v>
          </cell>
          <cell r="AN70" t="str">
            <v>劳务工</v>
          </cell>
          <cell r="AO70" t="str">
            <v>湖南诚展</v>
          </cell>
          <cell r="AP70">
            <v>27</v>
          </cell>
          <cell r="AQ70">
            <v>0</v>
          </cell>
          <cell r="AR70" t="e">
            <v>#N/A</v>
          </cell>
        </row>
        <row r="70">
          <cell r="AT70" t="str">
            <v>陶勇军</v>
          </cell>
        </row>
        <row r="71">
          <cell r="B71" t="str">
            <v>王锋卡</v>
          </cell>
          <cell r="C71" t="str">
            <v>男</v>
          </cell>
          <cell r="D71" t="str">
            <v>430219198112036276</v>
          </cell>
          <cell r="E71">
            <v>45758</v>
          </cell>
        </row>
        <row r="71">
          <cell r="J71">
            <v>4308</v>
          </cell>
          <cell r="K71">
            <v>4308</v>
          </cell>
          <cell r="L71">
            <v>4053</v>
          </cell>
          <cell r="M71">
            <v>4308</v>
          </cell>
        </row>
        <row r="71">
          <cell r="O71">
            <v>60</v>
          </cell>
          <cell r="P71">
            <v>689.28</v>
          </cell>
        </row>
        <row r="71">
          <cell r="S71">
            <v>30.16</v>
          </cell>
        </row>
        <row r="71">
          <cell r="U71">
            <v>352.61</v>
          </cell>
        </row>
        <row r="71">
          <cell r="W71">
            <v>90.47</v>
          </cell>
        </row>
        <row r="71">
          <cell r="AA71">
            <v>1162.52</v>
          </cell>
          <cell r="AB71">
            <v>344.64</v>
          </cell>
        </row>
        <row r="71">
          <cell r="AD71">
            <v>12.92</v>
          </cell>
        </row>
        <row r="71">
          <cell r="AF71">
            <v>81.06</v>
          </cell>
        </row>
        <row r="71">
          <cell r="AI71">
            <v>15</v>
          </cell>
          <cell r="AJ71">
            <v>453.62</v>
          </cell>
          <cell r="AK71">
            <v>1616.14</v>
          </cell>
        </row>
        <row r="71">
          <cell r="AM71" t="str">
            <v>湖南诚展</v>
          </cell>
          <cell r="AN71" t="str">
            <v>劳务工</v>
          </cell>
          <cell r="AO71" t="str">
            <v>湖南诚展</v>
          </cell>
          <cell r="AP71">
            <v>13.5</v>
          </cell>
          <cell r="AQ71">
            <v>0</v>
          </cell>
          <cell r="AR71" t="e">
            <v>#N/A</v>
          </cell>
        </row>
        <row r="71">
          <cell r="AT71" t="str">
            <v>王锋卡</v>
          </cell>
        </row>
        <row r="72">
          <cell r="B72" t="str">
            <v>吴朗</v>
          </cell>
          <cell r="C72" t="str">
            <v>男</v>
          </cell>
          <cell r="D72" t="str">
            <v>430281200008030710</v>
          </cell>
          <cell r="E72">
            <v>45759</v>
          </cell>
        </row>
        <row r="72">
          <cell r="J72">
            <v>4308</v>
          </cell>
          <cell r="K72">
            <v>4308</v>
          </cell>
          <cell r="L72">
            <v>4053</v>
          </cell>
          <cell r="M72">
            <v>4308</v>
          </cell>
        </row>
        <row r="72">
          <cell r="O72">
            <v>60</v>
          </cell>
          <cell r="P72">
            <v>689.28</v>
          </cell>
        </row>
        <row r="72">
          <cell r="S72">
            <v>30.16</v>
          </cell>
        </row>
        <row r="72">
          <cell r="U72">
            <v>352.61</v>
          </cell>
        </row>
        <row r="72">
          <cell r="W72">
            <v>90.47</v>
          </cell>
        </row>
        <row r="72">
          <cell r="AA72">
            <v>1162.52</v>
          </cell>
          <cell r="AB72">
            <v>344.64</v>
          </cell>
        </row>
        <row r="72">
          <cell r="AD72">
            <v>12.92</v>
          </cell>
        </row>
        <row r="72">
          <cell r="AF72">
            <v>81.06</v>
          </cell>
        </row>
        <row r="72">
          <cell r="AI72">
            <v>15</v>
          </cell>
          <cell r="AJ72">
            <v>453.62</v>
          </cell>
          <cell r="AK72">
            <v>1616.14</v>
          </cell>
        </row>
        <row r="72">
          <cell r="AM72" t="str">
            <v>湖南诚展</v>
          </cell>
          <cell r="AN72" t="str">
            <v>劳务工</v>
          </cell>
          <cell r="AO72" t="str">
            <v>湖南诚展</v>
          </cell>
          <cell r="AP72">
            <v>21</v>
          </cell>
          <cell r="AQ72">
            <v>0</v>
          </cell>
          <cell r="AR72" t="e">
            <v>#N/A</v>
          </cell>
        </row>
        <row r="72">
          <cell r="AT72" t="str">
            <v>吴朗</v>
          </cell>
        </row>
        <row r="73">
          <cell r="B73" t="str">
            <v>谭建文</v>
          </cell>
          <cell r="C73" t="str">
            <v>男</v>
          </cell>
          <cell r="D73" t="str">
            <v>422828198402103915</v>
          </cell>
          <cell r="E73">
            <v>45772</v>
          </cell>
        </row>
        <row r="73">
          <cell r="J73">
            <v>4308</v>
          </cell>
          <cell r="K73">
            <v>4308</v>
          </cell>
          <cell r="L73">
            <v>4053</v>
          </cell>
          <cell r="M73">
            <v>4308</v>
          </cell>
        </row>
        <row r="73">
          <cell r="O73">
            <v>60</v>
          </cell>
          <cell r="P73">
            <v>689.28</v>
          </cell>
        </row>
        <row r="73">
          <cell r="S73">
            <v>30.16</v>
          </cell>
        </row>
        <row r="73">
          <cell r="U73">
            <v>352.61</v>
          </cell>
        </row>
        <row r="73">
          <cell r="W73">
            <v>90.47</v>
          </cell>
        </row>
        <row r="73">
          <cell r="AA73">
            <v>1162.52</v>
          </cell>
          <cell r="AB73">
            <v>344.64</v>
          </cell>
        </row>
        <row r="73">
          <cell r="AD73">
            <v>12.92</v>
          </cell>
        </row>
        <row r="73">
          <cell r="AF73">
            <v>81.06</v>
          </cell>
        </row>
        <row r="73">
          <cell r="AI73">
            <v>15</v>
          </cell>
          <cell r="AJ73">
            <v>453.62</v>
          </cell>
          <cell r="AK73">
            <v>1616.14</v>
          </cell>
        </row>
        <row r="73">
          <cell r="AM73" t="str">
            <v>湖南诚展</v>
          </cell>
          <cell r="AN73" t="str">
            <v>劳务工</v>
          </cell>
          <cell r="AO73" t="str">
            <v>光华荣昌</v>
          </cell>
          <cell r="AP73">
            <v>24</v>
          </cell>
          <cell r="AQ73" t="str">
            <v>长沙现服</v>
          </cell>
          <cell r="AR73" t="e">
            <v>#N/A</v>
          </cell>
        </row>
        <row r="73">
          <cell r="AT73" t="str">
            <v>谭建文</v>
          </cell>
        </row>
        <row r="74">
          <cell r="B74" t="str">
            <v>伍志强</v>
          </cell>
          <cell r="C74" t="str">
            <v>男</v>
          </cell>
          <cell r="D74" t="str">
            <v>430221197903227850</v>
          </cell>
          <cell r="E74">
            <v>45774</v>
          </cell>
        </row>
        <row r="74">
          <cell r="J74">
            <v>6889</v>
          </cell>
          <cell r="K74">
            <v>6889</v>
          </cell>
          <cell r="L74">
            <v>6889</v>
          </cell>
          <cell r="M74">
            <v>6889</v>
          </cell>
        </row>
        <row r="74">
          <cell r="O74">
            <v>60</v>
          </cell>
          <cell r="P74">
            <v>1102.24</v>
          </cell>
        </row>
        <row r="74">
          <cell r="S74">
            <v>48.22</v>
          </cell>
        </row>
        <row r="74">
          <cell r="U74">
            <v>599.34</v>
          </cell>
        </row>
        <row r="74">
          <cell r="W74">
            <v>115.74</v>
          </cell>
        </row>
        <row r="74">
          <cell r="AA74">
            <v>1865.54</v>
          </cell>
          <cell r="AB74">
            <v>551.12</v>
          </cell>
        </row>
        <row r="74">
          <cell r="AD74">
            <v>20.67</v>
          </cell>
        </row>
        <row r="74">
          <cell r="AF74">
            <v>137.78</v>
          </cell>
        </row>
        <row r="74">
          <cell r="AI74">
            <v>15</v>
          </cell>
          <cell r="AJ74">
            <v>724.57</v>
          </cell>
          <cell r="AK74">
            <v>2590.11</v>
          </cell>
        </row>
        <row r="74">
          <cell r="AM74" t="str">
            <v>湖南诚展</v>
          </cell>
          <cell r="AN74" t="str">
            <v>劳务工</v>
          </cell>
          <cell r="AO74" t="str">
            <v>光华荣昌</v>
          </cell>
          <cell r="AP74">
            <v>27</v>
          </cell>
          <cell r="AQ74">
            <v>0</v>
          </cell>
          <cell r="AR74" t="e">
            <v>#N/A</v>
          </cell>
        </row>
        <row r="74">
          <cell r="AT74" t="str">
            <v>伍志强</v>
          </cell>
        </row>
        <row r="75">
          <cell r="B75" t="str">
            <v>李开阳</v>
          </cell>
          <cell r="C75" t="str">
            <v>男</v>
          </cell>
          <cell r="D75" t="str">
            <v>430221199411097112</v>
          </cell>
          <cell r="E75">
            <v>45775</v>
          </cell>
        </row>
        <row r="75">
          <cell r="O75">
            <v>60</v>
          </cell>
        </row>
        <row r="75">
          <cell r="W75">
            <v>180</v>
          </cell>
        </row>
        <row r="75">
          <cell r="AA75">
            <v>180</v>
          </cell>
        </row>
        <row r="75">
          <cell r="AJ75">
            <v>0</v>
          </cell>
          <cell r="AK75">
            <v>180</v>
          </cell>
        </row>
        <row r="75">
          <cell r="AN75" t="str">
            <v>合同工</v>
          </cell>
          <cell r="AO75" t="str">
            <v>光华荣昌</v>
          </cell>
          <cell r="AP75">
            <v>18</v>
          </cell>
          <cell r="AQ75">
            <v>0</v>
          </cell>
          <cell r="AR75" t="e">
            <v>#N/A</v>
          </cell>
        </row>
        <row r="75">
          <cell r="AT75" t="str">
            <v>李开阳</v>
          </cell>
        </row>
        <row r="76">
          <cell r="B76" t="str">
            <v>刘建</v>
          </cell>
          <cell r="C76" t="str">
            <v>男</v>
          </cell>
          <cell r="D76" t="str">
            <v>430211198603290016</v>
          </cell>
          <cell r="E76">
            <v>45950</v>
          </cell>
        </row>
        <row r="76">
          <cell r="O76">
            <v>150</v>
          </cell>
        </row>
        <row r="76">
          <cell r="W76">
            <v>180</v>
          </cell>
        </row>
        <row r="76">
          <cell r="AA76">
            <v>180</v>
          </cell>
        </row>
        <row r="76">
          <cell r="AJ76">
            <v>0</v>
          </cell>
          <cell r="AK76">
            <v>180</v>
          </cell>
        </row>
        <row r="76">
          <cell r="AM76" t="str">
            <v>湖南诚展</v>
          </cell>
          <cell r="AN76" t="str">
            <v>劳务工</v>
          </cell>
          <cell r="AO76" t="str">
            <v>湖南诚展</v>
          </cell>
          <cell r="AP76">
            <v>10</v>
          </cell>
          <cell r="AQ76">
            <v>0</v>
          </cell>
          <cell r="AR76" t="e">
            <v>#N/A</v>
          </cell>
        </row>
        <row r="76">
          <cell r="AT76" t="str">
            <v>刘建</v>
          </cell>
        </row>
        <row r="77">
          <cell r="E77">
            <v>19</v>
          </cell>
        </row>
        <row r="77">
          <cell r="AJ77">
            <v>0</v>
          </cell>
        </row>
        <row r="78">
          <cell r="E78">
            <v>0</v>
          </cell>
        </row>
        <row r="78">
          <cell r="AJ78">
            <v>0</v>
          </cell>
          <cell r="AK78">
            <v>0</v>
          </cell>
        </row>
        <row r="79">
          <cell r="O79">
            <v>2400</v>
          </cell>
          <cell r="P79">
            <v>11441.44</v>
          </cell>
          <cell r="Q79">
            <v>0</v>
          </cell>
          <cell r="R79">
            <v>0</v>
          </cell>
          <cell r="S79">
            <v>500.62</v>
          </cell>
          <cell r="T79">
            <v>0</v>
          </cell>
          <cell r="U79">
            <v>5861.37</v>
          </cell>
          <cell r="V79">
            <v>0</v>
          </cell>
          <cell r="W79">
            <v>2012.79</v>
          </cell>
          <cell r="X79">
            <v>0</v>
          </cell>
        </row>
        <row r="79">
          <cell r="Z79">
            <v>0</v>
          </cell>
          <cell r="AA79">
            <v>19816.22</v>
          </cell>
          <cell r="AB79">
            <v>1585.04</v>
          </cell>
          <cell r="AC79">
            <v>0</v>
          </cell>
          <cell r="AD79">
            <v>59.43</v>
          </cell>
          <cell r="AE79">
            <v>0</v>
          </cell>
          <cell r="AF79">
            <v>380.96</v>
          </cell>
          <cell r="AG79">
            <v>0</v>
          </cell>
          <cell r="AH79">
            <v>0</v>
          </cell>
          <cell r="AI79">
            <v>60</v>
          </cell>
          <cell r="AJ79">
            <v>2085.43</v>
          </cell>
          <cell r="AK79">
            <v>21901.65</v>
          </cell>
          <cell r="AL79" t="str">
            <v>当月工资中扣除当月社保</v>
          </cell>
          <cell r="AM79">
            <v>24301.65</v>
          </cell>
        </row>
        <row r="81">
          <cell r="B81" t="str">
            <v>马凤</v>
          </cell>
          <cell r="C81" t="str">
            <v>女</v>
          </cell>
          <cell r="D81" t="str">
            <v>430321199306139048</v>
          </cell>
          <cell r="E81">
            <v>45702</v>
          </cell>
        </row>
        <row r="81">
          <cell r="J81">
            <v>4308</v>
          </cell>
          <cell r="K81">
            <v>4308</v>
          </cell>
          <cell r="L81">
            <v>4308</v>
          </cell>
          <cell r="M81">
            <v>4308</v>
          </cell>
        </row>
        <row r="81">
          <cell r="O81">
            <v>150</v>
          </cell>
          <cell r="P81">
            <v>689.3</v>
          </cell>
        </row>
        <row r="81">
          <cell r="S81">
            <v>30.16</v>
          </cell>
        </row>
        <row r="81">
          <cell r="U81">
            <v>374.8</v>
          </cell>
        </row>
        <row r="81">
          <cell r="W81">
            <v>51.7</v>
          </cell>
        </row>
        <row r="81">
          <cell r="AA81">
            <v>1145.96</v>
          </cell>
        </row>
        <row r="81">
          <cell r="AJ81">
            <v>0</v>
          </cell>
          <cell r="AK81">
            <v>1145.96</v>
          </cell>
        </row>
        <row r="81">
          <cell r="AM81" t="str">
            <v>湘潭思泉</v>
          </cell>
          <cell r="AN81" t="str">
            <v>劳务工</v>
          </cell>
          <cell r="AO81" t="str">
            <v>湘潭思泉</v>
          </cell>
          <cell r="AP81">
            <v>18</v>
          </cell>
          <cell r="AQ81">
            <v>0</v>
          </cell>
          <cell r="AR81" t="e">
            <v>#N/A</v>
          </cell>
        </row>
        <row r="81">
          <cell r="AT81" t="str">
            <v>马凤</v>
          </cell>
        </row>
        <row r="82">
          <cell r="B82" t="str">
            <v>瞿芬</v>
          </cell>
          <cell r="C82" t="str">
            <v>女</v>
          </cell>
          <cell r="D82" t="str">
            <v>430321199103089028</v>
          </cell>
          <cell r="E82">
            <v>45726</v>
          </cell>
        </row>
        <row r="82">
          <cell r="J82">
            <v>4308</v>
          </cell>
          <cell r="K82">
            <v>4308</v>
          </cell>
          <cell r="L82">
            <v>4308</v>
          </cell>
          <cell r="M82">
            <v>4308</v>
          </cell>
        </row>
        <row r="82">
          <cell r="O82">
            <v>150</v>
          </cell>
          <cell r="P82">
            <v>689.3</v>
          </cell>
        </row>
        <row r="82">
          <cell r="S82">
            <v>30.16</v>
          </cell>
        </row>
        <row r="82">
          <cell r="U82">
            <v>374.8</v>
          </cell>
        </row>
        <row r="82">
          <cell r="W82">
            <v>51.7</v>
          </cell>
        </row>
        <row r="82">
          <cell r="AA82">
            <v>1145.96</v>
          </cell>
        </row>
        <row r="82">
          <cell r="AJ82">
            <v>0</v>
          </cell>
          <cell r="AK82">
            <v>1145.96</v>
          </cell>
        </row>
        <row r="82">
          <cell r="AM82" t="str">
            <v>湘潭思泉</v>
          </cell>
          <cell r="AN82" t="str">
            <v>劳务工</v>
          </cell>
          <cell r="AO82" t="str">
            <v>湘潭思泉</v>
          </cell>
          <cell r="AP82">
            <v>23</v>
          </cell>
          <cell r="AQ82">
            <v>0</v>
          </cell>
          <cell r="AR82" t="e">
            <v>#N/A</v>
          </cell>
        </row>
        <row r="82">
          <cell r="AT82" t="str">
            <v>瞿芬</v>
          </cell>
        </row>
        <row r="83">
          <cell r="B83" t="str">
            <v>瞿欢</v>
          </cell>
          <cell r="C83" t="str">
            <v>女</v>
          </cell>
          <cell r="D83" t="str">
            <v>430321199711089021</v>
          </cell>
          <cell r="E83">
            <v>45726</v>
          </cell>
        </row>
        <row r="83">
          <cell r="J83">
            <v>4308</v>
          </cell>
          <cell r="K83">
            <v>4308</v>
          </cell>
          <cell r="L83">
            <v>4308</v>
          </cell>
          <cell r="M83">
            <v>4308</v>
          </cell>
        </row>
        <row r="83">
          <cell r="O83">
            <v>150</v>
          </cell>
          <cell r="P83">
            <v>689.3</v>
          </cell>
        </row>
        <row r="83">
          <cell r="S83">
            <v>30.16</v>
          </cell>
        </row>
        <row r="83">
          <cell r="U83">
            <v>374.8</v>
          </cell>
        </row>
        <row r="83">
          <cell r="W83">
            <v>51.7</v>
          </cell>
        </row>
        <row r="83">
          <cell r="AA83">
            <v>1145.96</v>
          </cell>
        </row>
        <row r="83">
          <cell r="AJ83">
            <v>0</v>
          </cell>
          <cell r="AK83">
            <v>1145.96</v>
          </cell>
        </row>
        <row r="83">
          <cell r="AM83" t="str">
            <v>湘潭思泉</v>
          </cell>
          <cell r="AN83" t="str">
            <v>劳务工</v>
          </cell>
          <cell r="AO83" t="str">
            <v>湘潭思泉</v>
          </cell>
          <cell r="AP83">
            <v>23</v>
          </cell>
          <cell r="AQ83">
            <v>0</v>
          </cell>
          <cell r="AR83" t="e">
            <v>#N/A</v>
          </cell>
        </row>
        <row r="83">
          <cell r="AT83" t="str">
            <v>瞿欢</v>
          </cell>
        </row>
        <row r="84">
          <cell r="B84" t="str">
            <v>彭智勇</v>
          </cell>
          <cell r="C84" t="str">
            <v>男</v>
          </cell>
          <cell r="D84" t="str">
            <v>43042419881011101X</v>
          </cell>
          <cell r="E84">
            <v>45726</v>
          </cell>
        </row>
        <row r="84">
          <cell r="J84">
            <v>4308</v>
          </cell>
          <cell r="K84">
            <v>4308</v>
          </cell>
          <cell r="L84">
            <v>4308</v>
          </cell>
          <cell r="M84">
            <v>4308</v>
          </cell>
        </row>
        <row r="84">
          <cell r="O84">
            <v>150</v>
          </cell>
          <cell r="P84">
            <v>689.3</v>
          </cell>
        </row>
        <row r="84">
          <cell r="S84">
            <v>30.16</v>
          </cell>
        </row>
        <row r="84">
          <cell r="U84">
            <v>374.8</v>
          </cell>
        </row>
        <row r="84">
          <cell r="W84">
            <v>51.7</v>
          </cell>
        </row>
        <row r="84">
          <cell r="AA84">
            <v>1145.96</v>
          </cell>
        </row>
        <row r="84">
          <cell r="AJ84">
            <v>0</v>
          </cell>
          <cell r="AK84">
            <v>1145.96</v>
          </cell>
        </row>
        <row r="84">
          <cell r="AM84" t="str">
            <v>湘潭思泉</v>
          </cell>
          <cell r="AN84" t="str">
            <v>劳务工</v>
          </cell>
          <cell r="AO84" t="str">
            <v>湘潭思泉</v>
          </cell>
          <cell r="AP84">
            <v>25</v>
          </cell>
          <cell r="AQ84">
            <v>0</v>
          </cell>
          <cell r="AR84" t="e">
            <v>#N/A</v>
          </cell>
        </row>
        <row r="84">
          <cell r="AT84" t="str">
            <v>彭智勇</v>
          </cell>
        </row>
        <row r="85">
          <cell r="B85" t="str">
            <v>肖军奇</v>
          </cell>
          <cell r="C85" t="str">
            <v>男</v>
          </cell>
          <cell r="D85" t="str">
            <v>432503197510307038</v>
          </cell>
          <cell r="E85">
            <v>45801</v>
          </cell>
        </row>
        <row r="85">
          <cell r="J85">
            <v>4308</v>
          </cell>
          <cell r="K85">
            <v>4308</v>
          </cell>
          <cell r="L85">
            <v>4308</v>
          </cell>
          <cell r="M85">
            <v>4308</v>
          </cell>
        </row>
        <row r="85">
          <cell r="O85">
            <v>150</v>
          </cell>
          <cell r="P85">
            <v>689.3</v>
          </cell>
        </row>
        <row r="85">
          <cell r="S85">
            <v>30.16</v>
          </cell>
        </row>
        <row r="85">
          <cell r="U85">
            <v>374.8</v>
          </cell>
        </row>
        <row r="85">
          <cell r="W85">
            <v>51.7</v>
          </cell>
        </row>
        <row r="85">
          <cell r="AA85">
            <v>1145.96</v>
          </cell>
        </row>
        <row r="85">
          <cell r="AJ85">
            <v>0</v>
          </cell>
          <cell r="AK85">
            <v>1145.96</v>
          </cell>
        </row>
        <row r="85">
          <cell r="AM85" t="str">
            <v>湘潭思泉</v>
          </cell>
          <cell r="AN85" t="str">
            <v>劳务工</v>
          </cell>
          <cell r="AO85" t="str">
            <v>湘潭思泉</v>
          </cell>
          <cell r="AP85">
            <v>27</v>
          </cell>
          <cell r="AQ85">
            <v>0</v>
          </cell>
          <cell r="AR85" t="e">
            <v>#N/A</v>
          </cell>
        </row>
        <row r="85">
          <cell r="AT85" t="str">
            <v>肖军奇</v>
          </cell>
        </row>
        <row r="86">
          <cell r="B86" t="str">
            <v>刘爱国</v>
          </cell>
          <cell r="C86" t="str">
            <v>男</v>
          </cell>
          <cell r="D86" t="str">
            <v>43028119760318391X</v>
          </cell>
          <cell r="E86">
            <v>45805</v>
          </cell>
        </row>
        <row r="86">
          <cell r="J86">
            <v>4308</v>
          </cell>
          <cell r="K86">
            <v>4308</v>
          </cell>
          <cell r="L86">
            <v>4308</v>
          </cell>
          <cell r="M86">
            <v>4308</v>
          </cell>
        </row>
        <row r="86">
          <cell r="O86">
            <v>150</v>
          </cell>
          <cell r="P86">
            <v>689.3</v>
          </cell>
        </row>
        <row r="86">
          <cell r="S86">
            <v>30.16</v>
          </cell>
        </row>
        <row r="86">
          <cell r="U86">
            <v>374.8</v>
          </cell>
        </row>
        <row r="86">
          <cell r="W86">
            <v>51.7</v>
          </cell>
        </row>
        <row r="86">
          <cell r="AA86">
            <v>1145.96</v>
          </cell>
        </row>
        <row r="86">
          <cell r="AJ86">
            <v>0</v>
          </cell>
          <cell r="AK86">
            <v>1145.96</v>
          </cell>
        </row>
        <row r="86">
          <cell r="AM86" t="str">
            <v>湘潭思泉</v>
          </cell>
          <cell r="AN86" t="str">
            <v>劳务工</v>
          </cell>
          <cell r="AO86" t="str">
            <v>湘潭思泉</v>
          </cell>
          <cell r="AP86">
            <v>24</v>
          </cell>
          <cell r="AQ86">
            <v>0</v>
          </cell>
          <cell r="AR86" t="e">
            <v>#N/A</v>
          </cell>
        </row>
        <row r="86">
          <cell r="AT86" t="str">
            <v>刘爱国</v>
          </cell>
        </row>
        <row r="87">
          <cell r="B87" t="str">
            <v>蔡建兵</v>
          </cell>
          <cell r="C87" t="e">
            <v>#VALUE!</v>
          </cell>
          <cell r="D87" t="str">
            <v>4302231972015839X</v>
          </cell>
          <cell r="E87">
            <v>45813</v>
          </cell>
        </row>
        <row r="87">
          <cell r="J87">
            <v>4308</v>
          </cell>
          <cell r="K87">
            <v>4308</v>
          </cell>
          <cell r="L87">
            <v>4308</v>
          </cell>
          <cell r="M87">
            <v>4308</v>
          </cell>
        </row>
        <row r="87">
          <cell r="O87">
            <v>150</v>
          </cell>
          <cell r="P87">
            <v>689.3</v>
          </cell>
        </row>
        <row r="87">
          <cell r="S87">
            <v>30.16</v>
          </cell>
        </row>
        <row r="87">
          <cell r="U87">
            <v>374.8</v>
          </cell>
        </row>
        <row r="87">
          <cell r="W87">
            <v>51.7</v>
          </cell>
        </row>
        <row r="87">
          <cell r="AA87">
            <v>1145.96</v>
          </cell>
        </row>
        <row r="87">
          <cell r="AJ87">
            <v>0</v>
          </cell>
          <cell r="AK87">
            <v>1145.96</v>
          </cell>
        </row>
        <row r="87">
          <cell r="AM87" t="str">
            <v>湘潭思泉</v>
          </cell>
          <cell r="AN87" t="str">
            <v>劳务工</v>
          </cell>
          <cell r="AO87" t="str">
            <v>湘潭思泉</v>
          </cell>
          <cell r="AP87">
            <v>27</v>
          </cell>
          <cell r="AQ87">
            <v>0</v>
          </cell>
          <cell r="AR87" t="e">
            <v>#N/A</v>
          </cell>
        </row>
        <row r="87">
          <cell r="AT87" t="str">
            <v>蔡建兵</v>
          </cell>
        </row>
        <row r="88">
          <cell r="B88" t="str">
            <v>李先文</v>
          </cell>
          <cell r="C88" t="str">
            <v>男</v>
          </cell>
          <cell r="D88" t="str">
            <v>430221198009308132</v>
          </cell>
          <cell r="E88">
            <v>45814</v>
          </cell>
        </row>
        <row r="88">
          <cell r="J88">
            <v>4308</v>
          </cell>
          <cell r="K88">
            <v>4308</v>
          </cell>
          <cell r="L88">
            <v>4308</v>
          </cell>
          <cell r="M88">
            <v>4308</v>
          </cell>
        </row>
        <row r="88">
          <cell r="O88">
            <v>150</v>
          </cell>
          <cell r="P88">
            <v>689.3</v>
          </cell>
        </row>
        <row r="88">
          <cell r="S88">
            <v>30.16</v>
          </cell>
        </row>
        <row r="88">
          <cell r="U88">
            <v>374.8</v>
          </cell>
        </row>
        <row r="88">
          <cell r="W88">
            <v>51.7</v>
          </cell>
        </row>
        <row r="88">
          <cell r="AA88">
            <v>1145.96</v>
          </cell>
        </row>
        <row r="88">
          <cell r="AJ88">
            <v>0</v>
          </cell>
          <cell r="AK88">
            <v>1145.96</v>
          </cell>
        </row>
        <row r="88">
          <cell r="AM88" t="str">
            <v>湘潭思泉</v>
          </cell>
          <cell r="AN88" t="str">
            <v>劳务工</v>
          </cell>
          <cell r="AO88" t="str">
            <v>湘潭思泉</v>
          </cell>
          <cell r="AP88">
            <v>24</v>
          </cell>
          <cell r="AQ88">
            <v>0</v>
          </cell>
          <cell r="AR88" t="e">
            <v>#N/A</v>
          </cell>
        </row>
        <row r="88">
          <cell r="AT88" t="str">
            <v>李先文</v>
          </cell>
        </row>
        <row r="89">
          <cell r="B89" t="str">
            <v>张波滔</v>
          </cell>
          <cell r="C89" t="str">
            <v>男</v>
          </cell>
          <cell r="D89" t="str">
            <v>430221197804290010</v>
          </cell>
          <cell r="E89">
            <v>45817</v>
          </cell>
        </row>
        <row r="89">
          <cell r="J89">
            <v>4308</v>
          </cell>
          <cell r="K89">
            <v>4308</v>
          </cell>
          <cell r="L89">
            <v>4308</v>
          </cell>
          <cell r="M89">
            <v>4308</v>
          </cell>
        </row>
        <row r="89">
          <cell r="O89">
            <v>150</v>
          </cell>
          <cell r="P89">
            <v>689.3</v>
          </cell>
        </row>
        <row r="89">
          <cell r="S89">
            <v>30.16</v>
          </cell>
        </row>
        <row r="89">
          <cell r="U89">
            <v>374.8</v>
          </cell>
        </row>
        <row r="89">
          <cell r="W89">
            <v>51.7</v>
          </cell>
        </row>
        <row r="89">
          <cell r="AA89">
            <v>1145.96</v>
          </cell>
        </row>
        <row r="89">
          <cell r="AJ89">
            <v>0</v>
          </cell>
          <cell r="AK89">
            <v>1145.96</v>
          </cell>
        </row>
        <row r="89">
          <cell r="AM89" t="str">
            <v>湘潭思泉</v>
          </cell>
          <cell r="AN89" t="str">
            <v>劳务工</v>
          </cell>
          <cell r="AO89" t="str">
            <v>湘潭思泉</v>
          </cell>
          <cell r="AP89">
            <v>26</v>
          </cell>
          <cell r="AQ89">
            <v>0</v>
          </cell>
          <cell r="AR89" t="e">
            <v>#N/A</v>
          </cell>
        </row>
        <row r="89">
          <cell r="AT89" t="str">
            <v>张波滔</v>
          </cell>
        </row>
        <row r="90">
          <cell r="B90" t="str">
            <v>王攀</v>
          </cell>
          <cell r="C90" t="str">
            <v>男</v>
          </cell>
          <cell r="D90" t="str">
            <v>430211198805051013</v>
          </cell>
          <cell r="E90">
            <v>45825</v>
          </cell>
        </row>
        <row r="90">
          <cell r="J90">
            <v>4308</v>
          </cell>
          <cell r="K90">
            <v>4308</v>
          </cell>
          <cell r="L90">
            <v>4308</v>
          </cell>
          <cell r="M90">
            <v>4308</v>
          </cell>
        </row>
        <row r="90">
          <cell r="O90">
            <v>150</v>
          </cell>
          <cell r="P90">
            <v>689.3</v>
          </cell>
        </row>
        <row r="90">
          <cell r="S90">
            <v>30.16</v>
          </cell>
        </row>
        <row r="90">
          <cell r="U90">
            <v>374.8</v>
          </cell>
        </row>
        <row r="90">
          <cell r="W90">
            <v>51.7</v>
          </cell>
        </row>
        <row r="90">
          <cell r="AA90">
            <v>1145.96</v>
          </cell>
        </row>
        <row r="90">
          <cell r="AJ90">
            <v>0</v>
          </cell>
          <cell r="AK90">
            <v>1145.96</v>
          </cell>
          <cell r="AL90" t="str">
            <v>2025/10/31离职</v>
          </cell>
          <cell r="AM90" t="str">
            <v>湘潭思泉</v>
          </cell>
          <cell r="AN90" t="str">
            <v>劳务工</v>
          </cell>
          <cell r="AO90" t="e">
            <v>#N/A</v>
          </cell>
          <cell r="AP90">
            <v>22</v>
          </cell>
          <cell r="AQ90" t="str">
            <v>2025/10/31离职</v>
          </cell>
          <cell r="AR90" t="e">
            <v>#N/A</v>
          </cell>
        </row>
        <row r="90">
          <cell r="AT90" t="str">
            <v>王攀</v>
          </cell>
        </row>
        <row r="91">
          <cell r="B91" t="str">
            <v>杨兰方</v>
          </cell>
          <cell r="C91" t="str">
            <v>男</v>
          </cell>
          <cell r="D91" t="str">
            <v>430202196602244098</v>
          </cell>
          <cell r="E91">
            <v>45898</v>
          </cell>
        </row>
        <row r="91">
          <cell r="J91">
            <v>4308</v>
          </cell>
          <cell r="K91">
            <v>4308</v>
          </cell>
          <cell r="L91">
            <v>4308</v>
          </cell>
          <cell r="M91">
            <v>4308</v>
          </cell>
        </row>
        <row r="91">
          <cell r="O91">
            <v>150</v>
          </cell>
          <cell r="P91">
            <v>689.3</v>
          </cell>
        </row>
        <row r="91">
          <cell r="S91">
            <v>30.16</v>
          </cell>
        </row>
        <row r="91">
          <cell r="U91">
            <v>374.8</v>
          </cell>
        </row>
        <row r="91">
          <cell r="W91">
            <v>51.7</v>
          </cell>
        </row>
        <row r="91">
          <cell r="AA91">
            <v>1145.96</v>
          </cell>
        </row>
        <row r="91">
          <cell r="AJ91">
            <v>0</v>
          </cell>
          <cell r="AK91">
            <v>1145.96</v>
          </cell>
        </row>
        <row r="91">
          <cell r="AM91" t="str">
            <v>湘潭思泉</v>
          </cell>
          <cell r="AN91" t="str">
            <v>劳务工</v>
          </cell>
          <cell r="AO91" t="str">
            <v>湘潭思泉</v>
          </cell>
          <cell r="AP91">
            <v>27</v>
          </cell>
          <cell r="AQ91">
            <v>0</v>
          </cell>
          <cell r="AR91" t="e">
            <v>#N/A</v>
          </cell>
        </row>
        <row r="91">
          <cell r="AT91" t="str">
            <v>杨兰方</v>
          </cell>
        </row>
        <row r="92">
          <cell r="B92" t="str">
            <v>刘湘宇</v>
          </cell>
          <cell r="C92" t="str">
            <v>男</v>
          </cell>
          <cell r="D92" t="str">
            <v>430921198610175770</v>
          </cell>
          <cell r="E92">
            <v>45900</v>
          </cell>
        </row>
        <row r="92">
          <cell r="J92">
            <v>4308</v>
          </cell>
          <cell r="K92">
            <v>4308</v>
          </cell>
          <cell r="L92">
            <v>4308</v>
          </cell>
          <cell r="M92">
            <v>4308</v>
          </cell>
        </row>
        <row r="92">
          <cell r="O92">
            <v>150</v>
          </cell>
          <cell r="P92">
            <v>689.3</v>
          </cell>
        </row>
        <row r="92">
          <cell r="S92">
            <v>30.16</v>
          </cell>
        </row>
        <row r="92">
          <cell r="U92">
            <v>374.8</v>
          </cell>
        </row>
        <row r="92">
          <cell r="W92">
            <v>51.7</v>
          </cell>
        </row>
        <row r="92">
          <cell r="AA92">
            <v>1145.96</v>
          </cell>
        </row>
        <row r="92">
          <cell r="AJ92">
            <v>0</v>
          </cell>
          <cell r="AK92">
            <v>1145.96</v>
          </cell>
        </row>
        <row r="92">
          <cell r="AM92" t="str">
            <v>湘潭思泉</v>
          </cell>
          <cell r="AN92" t="str">
            <v>劳务工</v>
          </cell>
          <cell r="AO92" t="str">
            <v>湘潭思泉</v>
          </cell>
          <cell r="AP92">
            <v>24</v>
          </cell>
          <cell r="AQ92">
            <v>0</v>
          </cell>
          <cell r="AR92" t="e">
            <v>#N/A</v>
          </cell>
        </row>
        <row r="92">
          <cell r="AT92" t="str">
            <v>刘湘宇</v>
          </cell>
        </row>
        <row r="93">
          <cell r="B93" t="str">
            <v>袁卫星</v>
          </cell>
          <cell r="C93" t="str">
            <v>男</v>
          </cell>
          <cell r="D93" t="str">
            <v>430221197106151718</v>
          </cell>
          <cell r="E93">
            <v>45901</v>
          </cell>
        </row>
        <row r="93">
          <cell r="J93">
            <v>4308</v>
          </cell>
          <cell r="K93">
            <v>4308</v>
          </cell>
          <cell r="L93">
            <v>4308</v>
          </cell>
          <cell r="M93">
            <v>4308</v>
          </cell>
        </row>
        <row r="93">
          <cell r="O93">
            <v>150</v>
          </cell>
          <cell r="P93">
            <v>689.3</v>
          </cell>
        </row>
        <row r="93">
          <cell r="S93">
            <v>30.16</v>
          </cell>
        </row>
        <row r="93">
          <cell r="U93">
            <v>374.8</v>
          </cell>
        </row>
        <row r="93">
          <cell r="W93">
            <v>51.7</v>
          </cell>
        </row>
        <row r="93">
          <cell r="AA93">
            <v>1145.96</v>
          </cell>
        </row>
        <row r="93">
          <cell r="AJ93">
            <v>0</v>
          </cell>
          <cell r="AK93">
            <v>1145.96</v>
          </cell>
        </row>
        <row r="93">
          <cell r="AM93" t="str">
            <v>湘潭思泉</v>
          </cell>
          <cell r="AN93" t="str">
            <v>劳务工</v>
          </cell>
          <cell r="AO93" t="str">
            <v>湘潭思泉</v>
          </cell>
          <cell r="AP93">
            <v>24</v>
          </cell>
          <cell r="AQ93">
            <v>0</v>
          </cell>
          <cell r="AR93" t="e">
            <v>#N/A</v>
          </cell>
        </row>
        <row r="93">
          <cell r="AT93" t="str">
            <v>袁卫星</v>
          </cell>
        </row>
        <row r="94">
          <cell r="B94" t="str">
            <v>彭新泉</v>
          </cell>
          <cell r="C94" t="str">
            <v>男</v>
          </cell>
          <cell r="D94" t="str">
            <v>430223196604094531</v>
          </cell>
          <cell r="E94">
            <v>45903</v>
          </cell>
        </row>
        <row r="94">
          <cell r="J94">
            <v>4308</v>
          </cell>
          <cell r="K94">
            <v>4308</v>
          </cell>
          <cell r="L94">
            <v>4308</v>
          </cell>
          <cell r="M94">
            <v>4308</v>
          </cell>
        </row>
        <row r="94">
          <cell r="O94">
            <v>150</v>
          </cell>
          <cell r="P94">
            <v>689.3</v>
          </cell>
        </row>
        <row r="94">
          <cell r="S94">
            <v>30.16</v>
          </cell>
        </row>
        <row r="94">
          <cell r="U94">
            <v>374.8</v>
          </cell>
        </row>
        <row r="94">
          <cell r="W94">
            <v>51.7</v>
          </cell>
        </row>
        <row r="94">
          <cell r="AA94">
            <v>1145.96</v>
          </cell>
        </row>
        <row r="94">
          <cell r="AJ94">
            <v>0</v>
          </cell>
          <cell r="AK94">
            <v>1145.96</v>
          </cell>
        </row>
        <row r="94">
          <cell r="AM94" t="str">
            <v>湘潭思泉</v>
          </cell>
          <cell r="AN94" t="str">
            <v>劳务工</v>
          </cell>
          <cell r="AO94" t="str">
            <v>湘潭思泉</v>
          </cell>
          <cell r="AP94">
            <v>27</v>
          </cell>
          <cell r="AQ94">
            <v>0</v>
          </cell>
          <cell r="AR94" t="e">
            <v>#N/A</v>
          </cell>
        </row>
        <row r="94">
          <cell r="AT94" t="str">
            <v>彭新泉</v>
          </cell>
        </row>
        <row r="95">
          <cell r="B95" t="str">
            <v>黄亚英</v>
          </cell>
          <cell r="C95" t="str">
            <v>女</v>
          </cell>
          <cell r="D95" t="str">
            <v>350321197603040088</v>
          </cell>
          <cell r="E95">
            <v>45904</v>
          </cell>
        </row>
        <row r="95">
          <cell r="J95">
            <v>4308</v>
          </cell>
          <cell r="K95">
            <v>4308</v>
          </cell>
          <cell r="L95">
            <v>4308</v>
          </cell>
          <cell r="M95">
            <v>4308</v>
          </cell>
        </row>
        <row r="95">
          <cell r="O95">
            <v>150</v>
          </cell>
          <cell r="P95">
            <v>689.3</v>
          </cell>
        </row>
        <row r="95">
          <cell r="S95">
            <v>30.16</v>
          </cell>
        </row>
        <row r="95">
          <cell r="U95">
            <v>374.8</v>
          </cell>
        </row>
        <row r="95">
          <cell r="W95">
            <v>51.7</v>
          </cell>
        </row>
        <row r="95">
          <cell r="AA95">
            <v>1145.96</v>
          </cell>
        </row>
        <row r="95">
          <cell r="AJ95">
            <v>0</v>
          </cell>
          <cell r="AK95">
            <v>1145.96</v>
          </cell>
        </row>
        <row r="95">
          <cell r="AM95" t="str">
            <v>湘潭思泉</v>
          </cell>
          <cell r="AN95" t="str">
            <v>劳务工</v>
          </cell>
          <cell r="AO95" t="str">
            <v>湘潭思泉</v>
          </cell>
          <cell r="AP95">
            <v>27</v>
          </cell>
          <cell r="AQ95">
            <v>0</v>
          </cell>
          <cell r="AR95" t="e">
            <v>#N/A</v>
          </cell>
        </row>
        <row r="95">
          <cell r="AT95" t="str">
            <v>黄亚英</v>
          </cell>
        </row>
        <row r="96">
          <cell r="B96" t="str">
            <v>胡平根</v>
          </cell>
          <cell r="C96" t="str">
            <v>男</v>
          </cell>
          <cell r="D96" t="str">
            <v>362426197005051837</v>
          </cell>
          <cell r="E96">
            <v>45908</v>
          </cell>
        </row>
        <row r="96">
          <cell r="J96">
            <v>4308</v>
          </cell>
          <cell r="K96">
            <v>4308</v>
          </cell>
          <cell r="L96">
            <v>4308</v>
          </cell>
          <cell r="M96">
            <v>4308</v>
          </cell>
        </row>
        <row r="96">
          <cell r="O96">
            <v>150</v>
          </cell>
          <cell r="P96">
            <v>689.3</v>
          </cell>
        </row>
        <row r="96">
          <cell r="S96">
            <v>30.16</v>
          </cell>
        </row>
        <row r="96">
          <cell r="U96">
            <v>374.8</v>
          </cell>
        </row>
        <row r="96">
          <cell r="W96">
            <v>51.7</v>
          </cell>
        </row>
        <row r="96">
          <cell r="AA96">
            <v>1145.96</v>
          </cell>
        </row>
        <row r="96">
          <cell r="AJ96">
            <v>0</v>
          </cell>
          <cell r="AK96">
            <v>1145.96</v>
          </cell>
          <cell r="AL96" t="str">
            <v>2025/10/31退回</v>
          </cell>
          <cell r="AM96" t="str">
            <v>湘潭思泉</v>
          </cell>
          <cell r="AN96" t="str">
            <v>劳务工</v>
          </cell>
          <cell r="AO96" t="e">
            <v>#N/A</v>
          </cell>
          <cell r="AP96">
            <v>22</v>
          </cell>
          <cell r="AQ96" t="str">
            <v>2025/10/31退回</v>
          </cell>
          <cell r="AR96" t="e">
            <v>#N/A</v>
          </cell>
        </row>
        <row r="96">
          <cell r="AT96" t="str">
            <v>胡平根</v>
          </cell>
        </row>
        <row r="97">
          <cell r="B97" t="str">
            <v>陈迪</v>
          </cell>
          <cell r="C97" t="str">
            <v>男</v>
          </cell>
          <cell r="D97" t="str">
            <v>430221199504130831</v>
          </cell>
          <cell r="E97">
            <v>45912</v>
          </cell>
        </row>
        <row r="97">
          <cell r="J97">
            <v>4308</v>
          </cell>
          <cell r="K97">
            <v>4308</v>
          </cell>
          <cell r="L97">
            <v>4308</v>
          </cell>
          <cell r="M97">
            <v>4308</v>
          </cell>
        </row>
        <row r="97">
          <cell r="O97">
            <v>150</v>
          </cell>
          <cell r="P97">
            <v>689.3</v>
          </cell>
        </row>
        <row r="97">
          <cell r="S97">
            <v>30.16</v>
          </cell>
        </row>
        <row r="97">
          <cell r="U97">
            <v>374.8</v>
          </cell>
        </row>
        <row r="97">
          <cell r="W97">
            <v>51.7</v>
          </cell>
        </row>
        <row r="97">
          <cell r="AA97">
            <v>1145.96</v>
          </cell>
        </row>
        <row r="97">
          <cell r="AJ97">
            <v>0</v>
          </cell>
          <cell r="AK97">
            <v>1145.96</v>
          </cell>
        </row>
        <row r="97">
          <cell r="AM97" t="str">
            <v>湘潭思泉</v>
          </cell>
          <cell r="AN97" t="str">
            <v>劳务工</v>
          </cell>
          <cell r="AO97" t="str">
            <v>湘潭思泉</v>
          </cell>
          <cell r="AP97">
            <v>17</v>
          </cell>
          <cell r="AQ97">
            <v>0</v>
          </cell>
          <cell r="AR97" t="e">
            <v>#N/A</v>
          </cell>
        </row>
        <row r="97">
          <cell r="AT97" t="str">
            <v>陈迪</v>
          </cell>
        </row>
        <row r="98">
          <cell r="B98" t="str">
            <v>李立群</v>
          </cell>
          <cell r="C98" t="str">
            <v>男</v>
          </cell>
          <cell r="D98" t="str">
            <v>430221197410180038</v>
          </cell>
          <cell r="E98">
            <v>45912</v>
          </cell>
        </row>
        <row r="98">
          <cell r="J98">
            <v>4308</v>
          </cell>
          <cell r="K98">
            <v>4308</v>
          </cell>
          <cell r="L98">
            <v>4308</v>
          </cell>
          <cell r="M98">
            <v>4308</v>
          </cell>
        </row>
        <row r="98">
          <cell r="O98">
            <v>150</v>
          </cell>
          <cell r="P98">
            <v>689.3</v>
          </cell>
        </row>
        <row r="98">
          <cell r="S98">
            <v>30.16</v>
          </cell>
        </row>
        <row r="98">
          <cell r="U98">
            <v>374.8</v>
          </cell>
        </row>
        <row r="98">
          <cell r="W98">
            <v>51.7</v>
          </cell>
        </row>
        <row r="98">
          <cell r="AA98">
            <v>1145.96</v>
          </cell>
        </row>
        <row r="98">
          <cell r="AJ98">
            <v>0</v>
          </cell>
          <cell r="AK98">
            <v>1145.96</v>
          </cell>
        </row>
        <row r="98">
          <cell r="AM98" t="str">
            <v>湘潭思泉</v>
          </cell>
          <cell r="AN98" t="str">
            <v>劳务工</v>
          </cell>
          <cell r="AO98" t="str">
            <v>湘潭思泉</v>
          </cell>
          <cell r="AP98">
            <v>27</v>
          </cell>
          <cell r="AQ98">
            <v>0</v>
          </cell>
          <cell r="AR98" t="e">
            <v>#N/A</v>
          </cell>
        </row>
        <row r="98">
          <cell r="AT98" t="str">
            <v>李立群</v>
          </cell>
        </row>
        <row r="99">
          <cell r="B99" t="str">
            <v>陈连湘</v>
          </cell>
          <cell r="C99" t="str">
            <v>男</v>
          </cell>
          <cell r="D99" t="str">
            <v>430321199904163734</v>
          </cell>
          <cell r="E99">
            <v>45914</v>
          </cell>
        </row>
        <row r="99">
          <cell r="J99">
            <v>4308</v>
          </cell>
          <cell r="K99">
            <v>4308</v>
          </cell>
          <cell r="L99">
            <v>4308</v>
          </cell>
          <cell r="M99">
            <v>4308</v>
          </cell>
        </row>
        <row r="99">
          <cell r="O99">
            <v>150</v>
          </cell>
          <cell r="P99">
            <v>689.3</v>
          </cell>
        </row>
        <row r="99">
          <cell r="S99">
            <v>30.16</v>
          </cell>
        </row>
        <row r="99">
          <cell r="U99">
            <v>374.8</v>
          </cell>
        </row>
        <row r="99">
          <cell r="W99">
            <v>51.7</v>
          </cell>
        </row>
        <row r="99">
          <cell r="AA99">
            <v>1145.96</v>
          </cell>
        </row>
        <row r="99">
          <cell r="AJ99">
            <v>0</v>
          </cell>
          <cell r="AK99">
            <v>1145.96</v>
          </cell>
        </row>
        <row r="99">
          <cell r="AM99" t="str">
            <v>湘潭思泉</v>
          </cell>
          <cell r="AN99" t="str">
            <v>劳务工</v>
          </cell>
          <cell r="AO99" t="str">
            <v>湘潭思泉</v>
          </cell>
          <cell r="AP99">
            <v>21.3</v>
          </cell>
          <cell r="AQ99">
            <v>0</v>
          </cell>
          <cell r="AR99" t="e">
            <v>#N/A</v>
          </cell>
        </row>
        <row r="99">
          <cell r="AT99" t="str">
            <v>陈连湘</v>
          </cell>
        </row>
        <row r="100">
          <cell r="B100" t="str">
            <v>周兵湘</v>
          </cell>
          <cell r="C100" t="str">
            <v>男</v>
          </cell>
          <cell r="D100" t="str">
            <v>430521197110143098</v>
          </cell>
          <cell r="E100">
            <v>45914</v>
          </cell>
        </row>
        <row r="100">
          <cell r="J100">
            <v>4308</v>
          </cell>
          <cell r="K100">
            <v>4308</v>
          </cell>
          <cell r="L100">
            <v>4308</v>
          </cell>
          <cell r="M100">
            <v>4308</v>
          </cell>
        </row>
        <row r="100">
          <cell r="O100">
            <v>150</v>
          </cell>
          <cell r="P100">
            <v>689.3</v>
          </cell>
        </row>
        <row r="100">
          <cell r="S100">
            <v>30.16</v>
          </cell>
        </row>
        <row r="100">
          <cell r="U100">
            <v>374.8</v>
          </cell>
        </row>
        <row r="100">
          <cell r="W100">
            <v>51.7</v>
          </cell>
        </row>
        <row r="100">
          <cell r="AA100">
            <v>1145.96</v>
          </cell>
        </row>
        <row r="100">
          <cell r="AJ100">
            <v>0</v>
          </cell>
          <cell r="AK100">
            <v>1145.96</v>
          </cell>
          <cell r="AL100" t="str">
            <v>2025/10/21退回</v>
          </cell>
          <cell r="AM100" t="str">
            <v>湘潭思泉</v>
          </cell>
          <cell r="AN100" t="str">
            <v>劳务工</v>
          </cell>
          <cell r="AO100" t="e">
            <v>#N/A</v>
          </cell>
          <cell r="AP100">
            <v>16</v>
          </cell>
          <cell r="AQ100" t="str">
            <v>2025/10/21退回</v>
          </cell>
          <cell r="AR100" t="e">
            <v>#N/A</v>
          </cell>
        </row>
        <row r="100">
          <cell r="AT100" t="str">
            <v>周兵湘</v>
          </cell>
        </row>
        <row r="101">
          <cell r="B101" t="str">
            <v>吴旺宇</v>
          </cell>
          <cell r="C101" t="str">
            <v>男</v>
          </cell>
          <cell r="D101" t="str">
            <v>43022120010222753X</v>
          </cell>
          <cell r="E101">
            <v>45917</v>
          </cell>
        </row>
        <row r="101">
          <cell r="J101">
            <v>4308</v>
          </cell>
          <cell r="K101">
            <v>4308</v>
          </cell>
          <cell r="L101">
            <v>4308</v>
          </cell>
          <cell r="M101">
            <v>4308</v>
          </cell>
        </row>
        <row r="101">
          <cell r="O101">
            <v>150</v>
          </cell>
          <cell r="P101">
            <v>689.3</v>
          </cell>
        </row>
        <row r="101">
          <cell r="S101">
            <v>30.16</v>
          </cell>
        </row>
        <row r="101">
          <cell r="U101">
            <v>374.8</v>
          </cell>
        </row>
        <row r="101">
          <cell r="W101">
            <v>51.7</v>
          </cell>
        </row>
        <row r="101">
          <cell r="AA101">
            <v>1145.96</v>
          </cell>
        </row>
        <row r="101">
          <cell r="AJ101">
            <v>0</v>
          </cell>
          <cell r="AK101">
            <v>1145.96</v>
          </cell>
        </row>
        <row r="101">
          <cell r="AM101" t="str">
            <v>湘潭思泉</v>
          </cell>
          <cell r="AN101" t="str">
            <v>劳务工</v>
          </cell>
          <cell r="AO101" t="str">
            <v>湘潭思泉</v>
          </cell>
          <cell r="AP101">
            <v>23.2</v>
          </cell>
          <cell r="AQ101">
            <v>0</v>
          </cell>
          <cell r="AR101" t="e">
            <v>#N/A</v>
          </cell>
        </row>
        <row r="101">
          <cell r="AT101" t="str">
            <v>吴旺宇</v>
          </cell>
        </row>
        <row r="102">
          <cell r="B102" t="str">
            <v>孙鸿岩</v>
          </cell>
          <cell r="C102" t="str">
            <v>男</v>
          </cell>
          <cell r="D102" t="str">
            <v>37290119960808871x</v>
          </cell>
          <cell r="E102">
            <v>45908</v>
          </cell>
        </row>
        <row r="102">
          <cell r="J102">
            <v>4308</v>
          </cell>
          <cell r="K102">
            <v>4308</v>
          </cell>
          <cell r="L102">
            <v>4308</v>
          </cell>
          <cell r="M102">
            <v>4308</v>
          </cell>
        </row>
        <row r="102">
          <cell r="O102">
            <v>150</v>
          </cell>
          <cell r="P102">
            <v>689.3</v>
          </cell>
        </row>
        <row r="102">
          <cell r="S102">
            <v>30.16</v>
          </cell>
        </row>
        <row r="102">
          <cell r="U102">
            <v>374.8</v>
          </cell>
        </row>
        <row r="102">
          <cell r="W102">
            <v>51.7</v>
          </cell>
        </row>
        <row r="102">
          <cell r="AA102">
            <v>1145.96</v>
          </cell>
        </row>
        <row r="102">
          <cell r="AJ102">
            <v>0</v>
          </cell>
          <cell r="AK102">
            <v>1145.96</v>
          </cell>
        </row>
        <row r="102">
          <cell r="AM102" t="str">
            <v>湘潭思泉</v>
          </cell>
          <cell r="AN102" t="str">
            <v>劳务工</v>
          </cell>
          <cell r="AO102" t="str">
            <v>湘潭思泉</v>
          </cell>
          <cell r="AP102">
            <v>23</v>
          </cell>
          <cell r="AQ102">
            <v>0</v>
          </cell>
          <cell r="AR102" t="e">
            <v>#N/A</v>
          </cell>
        </row>
        <row r="102">
          <cell r="AT102" t="str">
            <v>孙鸿岩</v>
          </cell>
        </row>
        <row r="103">
          <cell r="B103" t="str">
            <v>任勇</v>
          </cell>
          <cell r="C103" t="str">
            <v>男</v>
          </cell>
          <cell r="D103" t="str">
            <v>430321198901054116</v>
          </cell>
          <cell r="E103">
            <v>45923</v>
          </cell>
        </row>
        <row r="103">
          <cell r="J103">
            <v>4308</v>
          </cell>
          <cell r="K103">
            <v>4308</v>
          </cell>
          <cell r="L103">
            <v>4308</v>
          </cell>
          <cell r="M103">
            <v>4308</v>
          </cell>
        </row>
        <row r="103">
          <cell r="O103">
            <v>150</v>
          </cell>
          <cell r="P103">
            <v>689.3</v>
          </cell>
        </row>
        <row r="103">
          <cell r="S103">
            <v>30.16</v>
          </cell>
        </row>
        <row r="103">
          <cell r="U103">
            <v>374.8</v>
          </cell>
        </row>
        <row r="103">
          <cell r="W103">
            <v>51.7</v>
          </cell>
        </row>
        <row r="103">
          <cell r="AA103">
            <v>1145.96</v>
          </cell>
        </row>
        <row r="103">
          <cell r="AJ103">
            <v>0</v>
          </cell>
          <cell r="AK103">
            <v>1145.96</v>
          </cell>
        </row>
        <row r="103">
          <cell r="AM103" t="str">
            <v>湘潭思泉</v>
          </cell>
          <cell r="AN103" t="str">
            <v>劳务工</v>
          </cell>
          <cell r="AO103" t="str">
            <v>湘潭思泉</v>
          </cell>
          <cell r="AP103">
            <v>25</v>
          </cell>
          <cell r="AQ103">
            <v>0</v>
          </cell>
          <cell r="AR103" t="e">
            <v>#N/A</v>
          </cell>
        </row>
        <row r="103">
          <cell r="AT103" t="str">
            <v>任勇</v>
          </cell>
        </row>
        <row r="104">
          <cell r="B104" t="str">
            <v>康嵩</v>
          </cell>
          <cell r="C104" t="str">
            <v>男</v>
          </cell>
          <cell r="D104" t="str">
            <v>430202197312130011</v>
          </cell>
          <cell r="E104">
            <v>45925</v>
          </cell>
        </row>
        <row r="104">
          <cell r="J104">
            <v>4308</v>
          </cell>
          <cell r="K104">
            <v>4308</v>
          </cell>
          <cell r="L104">
            <v>4308</v>
          </cell>
          <cell r="M104">
            <v>4308</v>
          </cell>
        </row>
        <row r="104">
          <cell r="O104">
            <v>150</v>
          </cell>
          <cell r="P104">
            <v>689.3</v>
          </cell>
        </row>
        <row r="104">
          <cell r="S104">
            <v>30.16</v>
          </cell>
        </row>
        <row r="104">
          <cell r="U104">
            <v>374.8</v>
          </cell>
        </row>
        <row r="104">
          <cell r="W104">
            <v>51.7</v>
          </cell>
        </row>
        <row r="104">
          <cell r="AA104">
            <v>1145.96</v>
          </cell>
        </row>
        <row r="104">
          <cell r="AJ104">
            <v>0</v>
          </cell>
          <cell r="AK104">
            <v>1145.96</v>
          </cell>
          <cell r="AL104" t="str">
            <v>2025/10/31离职</v>
          </cell>
          <cell r="AM104" t="str">
            <v>湘潭思泉</v>
          </cell>
          <cell r="AN104" t="str">
            <v>劳务工</v>
          </cell>
          <cell r="AO104" t="e">
            <v>#N/A</v>
          </cell>
          <cell r="AP104">
            <v>27</v>
          </cell>
          <cell r="AQ104" t="str">
            <v>2025/10/31离职</v>
          </cell>
          <cell r="AR104" t="e">
            <v>#N/A</v>
          </cell>
        </row>
        <row r="104">
          <cell r="AT104" t="str">
            <v>康嵩</v>
          </cell>
        </row>
        <row r="105">
          <cell r="B105" t="str">
            <v>张定华</v>
          </cell>
          <cell r="C105" t="str">
            <v>男</v>
          </cell>
          <cell r="D105" t="str">
            <v>430321197302232617</v>
          </cell>
          <cell r="E105">
            <v>45927</v>
          </cell>
        </row>
        <row r="105">
          <cell r="J105">
            <v>4308</v>
          </cell>
          <cell r="K105">
            <v>4308</v>
          </cell>
          <cell r="L105">
            <v>4308</v>
          </cell>
          <cell r="M105">
            <v>4308</v>
          </cell>
        </row>
        <row r="105">
          <cell r="O105">
            <v>150</v>
          </cell>
          <cell r="P105">
            <v>689.3</v>
          </cell>
        </row>
        <row r="105">
          <cell r="S105">
            <v>30.16</v>
          </cell>
        </row>
        <row r="105">
          <cell r="U105">
            <v>374.8</v>
          </cell>
        </row>
        <row r="105">
          <cell r="W105">
            <v>51.7</v>
          </cell>
        </row>
        <row r="105">
          <cell r="AA105">
            <v>1145.96</v>
          </cell>
        </row>
        <row r="105">
          <cell r="AJ105">
            <v>0</v>
          </cell>
          <cell r="AK105">
            <v>1145.96</v>
          </cell>
        </row>
        <row r="105">
          <cell r="AM105" t="str">
            <v>湘潭思泉</v>
          </cell>
          <cell r="AN105" t="str">
            <v>劳务工</v>
          </cell>
          <cell r="AO105" t="str">
            <v>湘潭思泉</v>
          </cell>
          <cell r="AP105">
            <v>27</v>
          </cell>
          <cell r="AQ105">
            <v>0</v>
          </cell>
          <cell r="AR105" t="e">
            <v>#N/A</v>
          </cell>
        </row>
        <row r="105">
          <cell r="AT105" t="str">
            <v>张定华</v>
          </cell>
        </row>
        <row r="106">
          <cell r="B106" t="str">
            <v>刘前意</v>
          </cell>
          <cell r="C106" t="str">
            <v>男</v>
          </cell>
          <cell r="D106" t="str">
            <v>432524197805305955</v>
          </cell>
          <cell r="E106">
            <v>45946</v>
          </cell>
        </row>
        <row r="106">
          <cell r="J106">
            <v>4308</v>
          </cell>
          <cell r="K106">
            <v>4308</v>
          </cell>
          <cell r="L106">
            <v>4308</v>
          </cell>
          <cell r="M106">
            <v>4308</v>
          </cell>
        </row>
        <row r="106">
          <cell r="O106">
            <v>150</v>
          </cell>
          <cell r="P106">
            <v>689.3</v>
          </cell>
        </row>
        <row r="106">
          <cell r="S106">
            <v>30.16</v>
          </cell>
        </row>
        <row r="106">
          <cell r="U106">
            <v>374.8</v>
          </cell>
        </row>
        <row r="106">
          <cell r="W106">
            <v>51.7</v>
          </cell>
        </row>
        <row r="106">
          <cell r="AA106">
            <v>1145.96</v>
          </cell>
        </row>
        <row r="106">
          <cell r="AJ106">
            <v>0</v>
          </cell>
          <cell r="AK106">
            <v>1145.96</v>
          </cell>
        </row>
        <row r="106">
          <cell r="AM106" t="str">
            <v>湘潭思泉</v>
          </cell>
          <cell r="AN106" t="str">
            <v>劳务工</v>
          </cell>
          <cell r="AO106" t="str">
            <v>湘潭思泉</v>
          </cell>
          <cell r="AP106">
            <v>14</v>
          </cell>
          <cell r="AQ106">
            <v>0</v>
          </cell>
          <cell r="AR106" t="e">
            <v>#N/A</v>
          </cell>
        </row>
        <row r="106">
          <cell r="AT106" t="str">
            <v>刘前意</v>
          </cell>
        </row>
        <row r="107">
          <cell r="B107" t="str">
            <v>唐亮2</v>
          </cell>
          <cell r="C107" t="str">
            <v>男</v>
          </cell>
          <cell r="D107" t="str">
            <v>430221198412098112</v>
          </cell>
          <cell r="E107">
            <v>45948</v>
          </cell>
        </row>
        <row r="107">
          <cell r="J107">
            <v>4308</v>
          </cell>
          <cell r="K107">
            <v>4308</v>
          </cell>
          <cell r="L107">
            <v>4308</v>
          </cell>
          <cell r="M107">
            <v>4308</v>
          </cell>
        </row>
        <row r="107">
          <cell r="O107">
            <v>150</v>
          </cell>
          <cell r="P107">
            <v>689.3</v>
          </cell>
        </row>
        <row r="107">
          <cell r="S107">
            <v>30.16</v>
          </cell>
        </row>
        <row r="107">
          <cell r="U107">
            <v>374.8</v>
          </cell>
        </row>
        <row r="107">
          <cell r="W107">
            <v>51.7</v>
          </cell>
        </row>
        <row r="107">
          <cell r="AA107">
            <v>1145.96</v>
          </cell>
        </row>
        <row r="107">
          <cell r="AJ107">
            <v>0</v>
          </cell>
          <cell r="AK107">
            <v>1145.96</v>
          </cell>
        </row>
        <row r="107">
          <cell r="AM107" t="str">
            <v>湘潭思泉</v>
          </cell>
          <cell r="AN107" t="str">
            <v>劳务工</v>
          </cell>
          <cell r="AO107" t="str">
            <v>湘潭思泉</v>
          </cell>
          <cell r="AP107">
            <v>10</v>
          </cell>
          <cell r="AQ107">
            <v>0</v>
          </cell>
          <cell r="AR107" t="e">
            <v>#N/A</v>
          </cell>
        </row>
        <row r="107">
          <cell r="AT107" t="str">
            <v>唐亮2</v>
          </cell>
        </row>
        <row r="108">
          <cell r="B108" t="str">
            <v>刘正伟</v>
          </cell>
          <cell r="C108" t="str">
            <v>男</v>
          </cell>
          <cell r="D108" t="str">
            <v>430223197908255917</v>
          </cell>
          <cell r="E108">
            <v>45951</v>
          </cell>
        </row>
        <row r="108">
          <cell r="O108">
            <v>150</v>
          </cell>
        </row>
        <row r="108">
          <cell r="W108">
            <v>75</v>
          </cell>
        </row>
        <row r="108">
          <cell r="AA108">
            <v>75</v>
          </cell>
        </row>
        <row r="108">
          <cell r="AJ108">
            <v>0</v>
          </cell>
          <cell r="AK108">
            <v>75</v>
          </cell>
        </row>
        <row r="108">
          <cell r="AM108" t="str">
            <v>湘潭思泉</v>
          </cell>
          <cell r="AN108" t="str">
            <v>劳务工</v>
          </cell>
          <cell r="AO108" t="str">
            <v>湘潭思泉</v>
          </cell>
          <cell r="AP108">
            <v>9</v>
          </cell>
          <cell r="AQ108" t="str">
            <v>2025/11/11退回</v>
          </cell>
          <cell r="AR108" t="e">
            <v>#N/A</v>
          </cell>
        </row>
        <row r="108">
          <cell r="AT108" t="str">
            <v>刘正伟</v>
          </cell>
        </row>
        <row r="109">
          <cell r="B109" t="str">
            <v>章志华</v>
          </cell>
          <cell r="C109" t="str">
            <v>男</v>
          </cell>
          <cell r="D109" t="str">
            <v>430382200102103076</v>
          </cell>
          <cell r="E109">
            <v>45929</v>
          </cell>
        </row>
        <row r="109">
          <cell r="O109">
            <v>150</v>
          </cell>
        </row>
        <row r="109">
          <cell r="W109">
            <v>75</v>
          </cell>
        </row>
        <row r="109">
          <cell r="AA109">
            <v>75</v>
          </cell>
        </row>
        <row r="109">
          <cell r="AJ109">
            <v>0</v>
          </cell>
          <cell r="AK109">
            <v>75</v>
          </cell>
        </row>
        <row r="109">
          <cell r="AM109" t="str">
            <v>湘潭思泉</v>
          </cell>
          <cell r="AN109" t="str">
            <v>劳务工</v>
          </cell>
          <cell r="AO109" t="e">
            <v>#N/A</v>
          </cell>
          <cell r="AP109" t="e">
            <v>#N/A</v>
          </cell>
          <cell r="AQ109" t="e">
            <v>#N/A</v>
          </cell>
          <cell r="AR109" t="e">
            <v>#N/A</v>
          </cell>
        </row>
        <row r="109">
          <cell r="AT109" t="e">
            <v>#N/A</v>
          </cell>
        </row>
        <row r="110">
          <cell r="B110" t="str">
            <v>吴鑫</v>
          </cell>
          <cell r="C110" t="str">
            <v>男</v>
          </cell>
          <cell r="D110" t="str">
            <v>430481200807150293</v>
          </cell>
          <cell r="E110">
            <v>45929</v>
          </cell>
        </row>
        <row r="110">
          <cell r="O110">
            <v>150</v>
          </cell>
        </row>
        <row r="110">
          <cell r="W110">
            <v>75</v>
          </cell>
        </row>
        <row r="110">
          <cell r="AA110">
            <v>75</v>
          </cell>
        </row>
        <row r="110">
          <cell r="AJ110">
            <v>0</v>
          </cell>
          <cell r="AK110">
            <v>75</v>
          </cell>
        </row>
        <row r="110">
          <cell r="AM110" t="str">
            <v>湘潭思泉</v>
          </cell>
          <cell r="AN110" t="str">
            <v>劳务工</v>
          </cell>
          <cell r="AO110" t="e">
            <v>#N/A</v>
          </cell>
          <cell r="AP110" t="e">
            <v>#N/A</v>
          </cell>
          <cell r="AQ110" t="e">
            <v>#N/A</v>
          </cell>
          <cell r="AR110" t="e">
            <v>#N/A</v>
          </cell>
        </row>
        <row r="110">
          <cell r="AT110" t="e">
            <v>#N/A</v>
          </cell>
        </row>
        <row r="111">
          <cell r="B111" t="str">
            <v>陈思杰</v>
          </cell>
        </row>
        <row r="111">
          <cell r="E111">
            <v>45939</v>
          </cell>
        </row>
        <row r="111">
          <cell r="O111">
            <v>150</v>
          </cell>
        </row>
        <row r="111">
          <cell r="W111">
            <v>75</v>
          </cell>
        </row>
        <row r="111">
          <cell r="AA111">
            <v>75</v>
          </cell>
        </row>
        <row r="111">
          <cell r="AJ111">
            <v>0</v>
          </cell>
          <cell r="AK111">
            <v>75</v>
          </cell>
          <cell r="AL111" t="str">
            <v>2025/10/13退回</v>
          </cell>
          <cell r="AM111" t="str">
            <v>湘潭思泉</v>
          </cell>
          <cell r="AN111" t="str">
            <v>劳务工</v>
          </cell>
          <cell r="AO111" t="e">
            <v>#N/A</v>
          </cell>
          <cell r="AP111">
            <v>6</v>
          </cell>
          <cell r="AQ111" t="str">
            <v>2025/10/13退回</v>
          </cell>
          <cell r="AR111" t="e">
            <v>#N/A</v>
          </cell>
        </row>
        <row r="111">
          <cell r="AT111" t="str">
            <v>陈思杰</v>
          </cell>
        </row>
        <row r="112">
          <cell r="B112" t="str">
            <v>张美珍</v>
          </cell>
        </row>
        <row r="112">
          <cell r="E112">
            <v>45939</v>
          </cell>
        </row>
        <row r="112">
          <cell r="O112">
            <v>150</v>
          </cell>
        </row>
        <row r="112">
          <cell r="W112">
            <v>75</v>
          </cell>
        </row>
        <row r="112">
          <cell r="AA112">
            <v>75</v>
          </cell>
        </row>
        <row r="112">
          <cell r="AJ112">
            <v>0</v>
          </cell>
          <cell r="AK112">
            <v>75</v>
          </cell>
          <cell r="AL112" t="str">
            <v>2025/10/15退回</v>
          </cell>
          <cell r="AM112" t="str">
            <v>湘潭思泉</v>
          </cell>
          <cell r="AN112" t="str">
            <v>劳务工</v>
          </cell>
          <cell r="AO112" t="e">
            <v>#N/A</v>
          </cell>
          <cell r="AP112">
            <v>4</v>
          </cell>
          <cell r="AQ112" t="str">
            <v>2025/10/15退回</v>
          </cell>
          <cell r="AR112" t="e">
            <v>#N/A</v>
          </cell>
        </row>
        <row r="112">
          <cell r="AT112" t="str">
            <v>张美珍</v>
          </cell>
        </row>
        <row r="113">
          <cell r="B113" t="str">
            <v>易任红</v>
          </cell>
          <cell r="C113" t="str">
            <v>男</v>
          </cell>
          <cell r="D113" t="str">
            <v>430211196612110014</v>
          </cell>
          <cell r="E113">
            <v>41332</v>
          </cell>
        </row>
        <row r="113">
          <cell r="W113">
            <v>75</v>
          </cell>
        </row>
        <row r="113">
          <cell r="AA113">
            <v>75</v>
          </cell>
        </row>
        <row r="113">
          <cell r="AJ113">
            <v>0</v>
          </cell>
          <cell r="AK113">
            <v>75</v>
          </cell>
        </row>
        <row r="113">
          <cell r="AM113" t="str">
            <v>湘潭思泉</v>
          </cell>
          <cell r="AN113" t="str">
            <v>劳务工</v>
          </cell>
          <cell r="AO113" t="str">
            <v>湖南红海</v>
          </cell>
          <cell r="AP113">
            <v>26</v>
          </cell>
          <cell r="AQ113">
            <v>0</v>
          </cell>
          <cell r="AR113" t="e">
            <v>#N/A</v>
          </cell>
        </row>
        <row r="113">
          <cell r="AT113" t="str">
            <v>易任红</v>
          </cell>
        </row>
        <row r="114">
          <cell r="B114" t="str">
            <v>贺楚平</v>
          </cell>
          <cell r="C114" t="str">
            <v>男</v>
          </cell>
          <cell r="D114" t="str">
            <v>430124196509180694</v>
          </cell>
          <cell r="E114">
            <v>44760</v>
          </cell>
        </row>
        <row r="114">
          <cell r="W114">
            <v>75</v>
          </cell>
        </row>
        <row r="114">
          <cell r="AA114">
            <v>75</v>
          </cell>
        </row>
        <row r="114">
          <cell r="AJ114">
            <v>0</v>
          </cell>
          <cell r="AK114">
            <v>75</v>
          </cell>
        </row>
        <row r="114">
          <cell r="AM114" t="str">
            <v>湘潭思泉</v>
          </cell>
          <cell r="AN114" t="str">
            <v>劳务工</v>
          </cell>
          <cell r="AO114" t="str">
            <v>光华荣昌</v>
          </cell>
          <cell r="AP114">
            <v>27</v>
          </cell>
          <cell r="AQ114">
            <v>0</v>
          </cell>
          <cell r="AR114" t="e">
            <v>#N/A</v>
          </cell>
        </row>
        <row r="114">
          <cell r="AT114" t="str">
            <v>贺楚平</v>
          </cell>
        </row>
        <row r="115">
          <cell r="B115" t="str">
            <v>盛鹏威</v>
          </cell>
          <cell r="C115" t="str">
            <v>男</v>
          </cell>
          <cell r="D115" t="str">
            <v>430903200607111538</v>
          </cell>
          <cell r="E115">
            <v>45845</v>
          </cell>
        </row>
        <row r="115">
          <cell r="W115">
            <v>75</v>
          </cell>
        </row>
        <row r="115">
          <cell r="AA115">
            <v>75</v>
          </cell>
        </row>
        <row r="115">
          <cell r="AJ115">
            <v>0</v>
          </cell>
          <cell r="AK115">
            <v>75</v>
          </cell>
        </row>
        <row r="115">
          <cell r="AM115" t="str">
            <v>湘潭思泉</v>
          </cell>
          <cell r="AN115" t="e">
            <v>#N/A</v>
          </cell>
          <cell r="AO115" t="e">
            <v>#N/A</v>
          </cell>
          <cell r="AP115">
            <v>27</v>
          </cell>
          <cell r="AQ115" t="str">
            <v>2025/10/31离职</v>
          </cell>
          <cell r="AR115" t="e">
            <v>#N/A</v>
          </cell>
        </row>
        <row r="115">
          <cell r="AT115" t="str">
            <v>盛鹏威</v>
          </cell>
        </row>
        <row r="116">
          <cell r="E116">
            <v>35</v>
          </cell>
        </row>
        <row r="117">
          <cell r="E117">
            <v>0</v>
          </cell>
        </row>
        <row r="117">
          <cell r="AJ117">
            <v>0</v>
          </cell>
          <cell r="AK117">
            <v>0</v>
          </cell>
        </row>
        <row r="118">
          <cell r="O118">
            <v>4800</v>
          </cell>
          <cell r="P118">
            <v>18611.1</v>
          </cell>
          <cell r="Q118">
            <v>0</v>
          </cell>
          <cell r="R118">
            <v>0</v>
          </cell>
          <cell r="S118">
            <v>814.32</v>
          </cell>
          <cell r="T118">
            <v>0</v>
          </cell>
          <cell r="U118">
            <v>10119.6</v>
          </cell>
          <cell r="V118">
            <v>0</v>
          </cell>
          <cell r="W118">
            <v>1995.9</v>
          </cell>
          <cell r="X118">
            <v>0</v>
          </cell>
        </row>
        <row r="118">
          <cell r="Z118">
            <v>0</v>
          </cell>
          <cell r="AA118">
            <v>31540.92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31540.92</v>
          </cell>
          <cell r="AL118" t="str">
            <v>当月工资中扣除当月社保</v>
          </cell>
          <cell r="AM118">
            <v>36340.92</v>
          </cell>
        </row>
        <row r="120">
          <cell r="B120" t="str">
            <v>卢喜春</v>
          </cell>
          <cell r="C120" t="e">
            <v>#VALUE!</v>
          </cell>
        </row>
        <row r="120">
          <cell r="E120">
            <v>45802</v>
          </cell>
        </row>
        <row r="120">
          <cell r="J120">
            <v>4308</v>
          </cell>
          <cell r="K120">
            <v>4308</v>
          </cell>
          <cell r="L120">
            <v>4308</v>
          </cell>
          <cell r="M120">
            <v>4308</v>
          </cell>
        </row>
        <row r="120">
          <cell r="O120">
            <v>150</v>
          </cell>
          <cell r="P120">
            <v>689.28</v>
          </cell>
        </row>
        <row r="120">
          <cell r="S120">
            <v>30.16</v>
          </cell>
        </row>
        <row r="120">
          <cell r="U120">
            <v>374.8</v>
          </cell>
        </row>
        <row r="120">
          <cell r="W120">
            <v>72.37</v>
          </cell>
        </row>
        <row r="120">
          <cell r="AA120">
            <v>1166.61</v>
          </cell>
        </row>
        <row r="120">
          <cell r="AJ120">
            <v>0</v>
          </cell>
          <cell r="AK120">
            <v>1166.61</v>
          </cell>
        </row>
        <row r="120">
          <cell r="AM120" t="str">
            <v>湘潭宏顺</v>
          </cell>
          <cell r="AN120" t="str">
            <v>劳务工</v>
          </cell>
          <cell r="AO120" t="str">
            <v>湘潭宏顺</v>
          </cell>
          <cell r="AP120">
            <v>27</v>
          </cell>
          <cell r="AQ120">
            <v>0</v>
          </cell>
          <cell r="AR120" t="e">
            <v>#N/A</v>
          </cell>
        </row>
        <row r="120">
          <cell r="AT120" t="str">
            <v>卢喜春</v>
          </cell>
        </row>
        <row r="121">
          <cell r="B121" t="str">
            <v>张永桂</v>
          </cell>
          <cell r="C121" t="e">
            <v>#VALUE!</v>
          </cell>
        </row>
        <row r="121">
          <cell r="E121">
            <v>45802</v>
          </cell>
        </row>
        <row r="121">
          <cell r="J121">
            <v>4308</v>
          </cell>
          <cell r="K121">
            <v>4308</v>
          </cell>
          <cell r="L121">
            <v>4308</v>
          </cell>
          <cell r="M121">
            <v>4308</v>
          </cell>
        </row>
        <row r="121">
          <cell r="O121">
            <v>150</v>
          </cell>
          <cell r="P121">
            <v>689.28</v>
          </cell>
        </row>
        <row r="121">
          <cell r="S121">
            <v>30.16</v>
          </cell>
        </row>
        <row r="121">
          <cell r="U121">
            <v>374.8</v>
          </cell>
        </row>
        <row r="121">
          <cell r="W121">
            <v>72.37</v>
          </cell>
        </row>
        <row r="121">
          <cell r="AA121">
            <v>1166.61</v>
          </cell>
        </row>
        <row r="121">
          <cell r="AJ121">
            <v>0</v>
          </cell>
          <cell r="AK121">
            <v>1166.61</v>
          </cell>
        </row>
        <row r="121">
          <cell r="AM121" t="str">
            <v>湘潭宏顺</v>
          </cell>
          <cell r="AN121" t="str">
            <v>劳务工</v>
          </cell>
          <cell r="AO121" t="str">
            <v>湘潭宏顺</v>
          </cell>
          <cell r="AP121">
            <v>24</v>
          </cell>
          <cell r="AQ121">
            <v>0</v>
          </cell>
          <cell r="AR121" t="e">
            <v>#N/A</v>
          </cell>
        </row>
        <row r="121">
          <cell r="AT121" t="str">
            <v>张永桂</v>
          </cell>
        </row>
        <row r="122">
          <cell r="B122" t="str">
            <v>周建华</v>
          </cell>
          <cell r="C122" t="e">
            <v>#VALUE!</v>
          </cell>
        </row>
        <row r="122">
          <cell r="E122">
            <v>45802</v>
          </cell>
        </row>
        <row r="122">
          <cell r="J122">
            <v>4308</v>
          </cell>
          <cell r="K122">
            <v>4308</v>
          </cell>
          <cell r="L122">
            <v>4308</v>
          </cell>
          <cell r="M122">
            <v>4308</v>
          </cell>
        </row>
        <row r="122">
          <cell r="O122">
            <v>150</v>
          </cell>
          <cell r="P122">
            <v>689.28</v>
          </cell>
        </row>
        <row r="122">
          <cell r="S122">
            <v>30.16</v>
          </cell>
        </row>
        <row r="122">
          <cell r="U122">
            <v>374.8</v>
          </cell>
        </row>
        <row r="122">
          <cell r="W122">
            <v>72.37</v>
          </cell>
        </row>
        <row r="122">
          <cell r="AA122">
            <v>1166.61</v>
          </cell>
        </row>
        <row r="122">
          <cell r="AJ122">
            <v>0</v>
          </cell>
          <cell r="AK122">
            <v>1166.61</v>
          </cell>
        </row>
        <row r="122">
          <cell r="AM122" t="str">
            <v>湘潭宏顺</v>
          </cell>
          <cell r="AN122" t="str">
            <v>劳务工</v>
          </cell>
          <cell r="AO122" t="str">
            <v>湘潭宏顺</v>
          </cell>
          <cell r="AP122">
            <v>27</v>
          </cell>
          <cell r="AQ122">
            <v>0</v>
          </cell>
          <cell r="AR122" t="e">
            <v>#N/A</v>
          </cell>
        </row>
        <row r="122">
          <cell r="AT122" t="str">
            <v>周建华</v>
          </cell>
        </row>
        <row r="123">
          <cell r="B123" t="str">
            <v>高玉霞</v>
          </cell>
          <cell r="C123" t="e">
            <v>#VALUE!</v>
          </cell>
        </row>
        <row r="123">
          <cell r="E123">
            <v>45803</v>
          </cell>
        </row>
        <row r="123">
          <cell r="J123">
            <v>4308</v>
          </cell>
          <cell r="K123">
            <v>4308</v>
          </cell>
          <cell r="L123">
            <v>4308</v>
          </cell>
          <cell r="M123">
            <v>4308</v>
          </cell>
        </row>
        <row r="123">
          <cell r="O123">
            <v>150</v>
          </cell>
          <cell r="P123">
            <v>689.28</v>
          </cell>
        </row>
        <row r="123">
          <cell r="S123">
            <v>30.16</v>
          </cell>
        </row>
        <row r="123">
          <cell r="U123">
            <v>374.8</v>
          </cell>
        </row>
        <row r="123">
          <cell r="W123">
            <v>72.37</v>
          </cell>
        </row>
        <row r="123">
          <cell r="AA123">
            <v>1166.61</v>
          </cell>
        </row>
        <row r="123">
          <cell r="AJ123">
            <v>0</v>
          </cell>
          <cell r="AK123">
            <v>1166.61</v>
          </cell>
        </row>
        <row r="123">
          <cell r="AM123" t="str">
            <v>湘潭宏顺</v>
          </cell>
          <cell r="AN123" t="str">
            <v>劳务工</v>
          </cell>
          <cell r="AO123" t="str">
            <v>湘潭宏顺</v>
          </cell>
          <cell r="AP123">
            <v>25</v>
          </cell>
          <cell r="AQ123">
            <v>0</v>
          </cell>
          <cell r="AR123" t="e">
            <v>#N/A</v>
          </cell>
        </row>
        <row r="123">
          <cell r="AT123" t="str">
            <v>高玉霞</v>
          </cell>
        </row>
        <row r="124">
          <cell r="B124" t="str">
            <v>赖金龙</v>
          </cell>
          <cell r="C124" t="e">
            <v>#VALUE!</v>
          </cell>
        </row>
        <row r="124">
          <cell r="E124">
            <v>45804</v>
          </cell>
        </row>
        <row r="124">
          <cell r="J124">
            <v>4308</v>
          </cell>
          <cell r="K124">
            <v>4308</v>
          </cell>
          <cell r="L124">
            <v>4308</v>
          </cell>
          <cell r="M124">
            <v>4308</v>
          </cell>
        </row>
        <row r="124">
          <cell r="O124">
            <v>150</v>
          </cell>
          <cell r="P124">
            <v>689.28</v>
          </cell>
        </row>
        <row r="124">
          <cell r="S124">
            <v>30.16</v>
          </cell>
        </row>
        <row r="124">
          <cell r="U124">
            <v>374.8</v>
          </cell>
        </row>
        <row r="124">
          <cell r="W124">
            <v>72.37</v>
          </cell>
        </row>
        <row r="124">
          <cell r="AA124">
            <v>1166.61</v>
          </cell>
        </row>
        <row r="124">
          <cell r="AJ124">
            <v>0</v>
          </cell>
          <cell r="AK124">
            <v>1166.61</v>
          </cell>
        </row>
        <row r="124">
          <cell r="AM124" t="str">
            <v>湘潭宏顺</v>
          </cell>
          <cell r="AN124" t="str">
            <v>劳务工</v>
          </cell>
          <cell r="AO124" t="str">
            <v>湘潭宏顺</v>
          </cell>
          <cell r="AP124">
            <v>27</v>
          </cell>
          <cell r="AQ124">
            <v>0</v>
          </cell>
          <cell r="AR124" t="e">
            <v>#N/A</v>
          </cell>
        </row>
        <row r="124">
          <cell r="AT124" t="str">
            <v>赖金龙</v>
          </cell>
        </row>
        <row r="125">
          <cell r="B125" t="str">
            <v>刘季香</v>
          </cell>
          <cell r="C125" t="e">
            <v>#VALUE!</v>
          </cell>
        </row>
        <row r="125">
          <cell r="E125">
            <v>45804</v>
          </cell>
        </row>
        <row r="125">
          <cell r="J125">
            <v>4308</v>
          </cell>
          <cell r="K125">
            <v>4308</v>
          </cell>
          <cell r="L125">
            <v>4308</v>
          </cell>
          <cell r="M125">
            <v>4308</v>
          </cell>
        </row>
        <row r="125">
          <cell r="O125">
            <v>150</v>
          </cell>
          <cell r="P125">
            <v>689.28</v>
          </cell>
        </row>
        <row r="125">
          <cell r="S125">
            <v>30.16</v>
          </cell>
        </row>
        <row r="125">
          <cell r="U125">
            <v>374.8</v>
          </cell>
        </row>
        <row r="125">
          <cell r="W125">
            <v>72.37</v>
          </cell>
        </row>
        <row r="125">
          <cell r="AA125">
            <v>1166.61</v>
          </cell>
        </row>
        <row r="125">
          <cell r="AJ125">
            <v>0</v>
          </cell>
          <cell r="AK125">
            <v>1166.61</v>
          </cell>
        </row>
        <row r="125">
          <cell r="AM125" t="str">
            <v>湘潭宏顺</v>
          </cell>
          <cell r="AN125" t="str">
            <v>劳务工</v>
          </cell>
          <cell r="AO125" t="str">
            <v>湘潭宏顺</v>
          </cell>
          <cell r="AP125">
            <v>27</v>
          </cell>
          <cell r="AQ125">
            <v>0</v>
          </cell>
          <cell r="AR125" t="e">
            <v>#N/A</v>
          </cell>
        </row>
        <row r="125">
          <cell r="AT125" t="str">
            <v>刘季香</v>
          </cell>
        </row>
        <row r="126">
          <cell r="B126" t="str">
            <v>王启明</v>
          </cell>
          <cell r="C126" t="e">
            <v>#VALUE!</v>
          </cell>
        </row>
        <row r="126">
          <cell r="E126">
            <v>45808</v>
          </cell>
        </row>
        <row r="126">
          <cell r="J126">
            <v>4308</v>
          </cell>
          <cell r="K126">
            <v>4308</v>
          </cell>
          <cell r="L126">
            <v>4308</v>
          </cell>
          <cell r="M126">
            <v>4308</v>
          </cell>
        </row>
        <row r="126">
          <cell r="O126">
            <v>150</v>
          </cell>
          <cell r="P126">
            <v>689.28</v>
          </cell>
        </row>
        <row r="126">
          <cell r="S126">
            <v>30.16</v>
          </cell>
        </row>
        <row r="126">
          <cell r="U126">
            <v>374.8</v>
          </cell>
        </row>
        <row r="126">
          <cell r="W126">
            <v>72.37</v>
          </cell>
        </row>
        <row r="126">
          <cell r="AA126">
            <v>1166.61</v>
          </cell>
        </row>
        <row r="126">
          <cell r="AJ126">
            <v>0</v>
          </cell>
          <cell r="AK126">
            <v>1166.61</v>
          </cell>
        </row>
        <row r="126">
          <cell r="AM126" t="str">
            <v>湘潭宏顺</v>
          </cell>
          <cell r="AN126" t="str">
            <v>劳务工</v>
          </cell>
          <cell r="AO126" t="str">
            <v>湘潭宏顺</v>
          </cell>
          <cell r="AP126">
            <v>28</v>
          </cell>
          <cell r="AQ126">
            <v>0</v>
          </cell>
          <cell r="AR126" t="e">
            <v>#N/A</v>
          </cell>
        </row>
        <row r="126">
          <cell r="AT126" t="str">
            <v>王启明</v>
          </cell>
        </row>
        <row r="127">
          <cell r="B127" t="str">
            <v>黄翠兰</v>
          </cell>
          <cell r="C127" t="e">
            <v>#VALUE!</v>
          </cell>
        </row>
        <row r="127">
          <cell r="E127">
            <v>45809</v>
          </cell>
        </row>
        <row r="127">
          <cell r="J127">
            <v>4308</v>
          </cell>
          <cell r="K127">
            <v>4308</v>
          </cell>
          <cell r="L127">
            <v>4308</v>
          </cell>
          <cell r="M127">
            <v>4308</v>
          </cell>
        </row>
        <row r="127">
          <cell r="O127">
            <v>150</v>
          </cell>
          <cell r="P127">
            <v>689.28</v>
          </cell>
        </row>
        <row r="127">
          <cell r="S127">
            <v>30.16</v>
          </cell>
        </row>
        <row r="127">
          <cell r="U127">
            <v>374.8</v>
          </cell>
        </row>
        <row r="127">
          <cell r="W127">
            <v>72.37</v>
          </cell>
        </row>
        <row r="127">
          <cell r="AA127">
            <v>1166.61</v>
          </cell>
        </row>
        <row r="127">
          <cell r="AJ127">
            <v>0</v>
          </cell>
          <cell r="AK127">
            <v>1166.61</v>
          </cell>
        </row>
        <row r="127">
          <cell r="AM127" t="str">
            <v>湘潭宏顺</v>
          </cell>
          <cell r="AN127" t="str">
            <v>劳务工</v>
          </cell>
          <cell r="AO127" t="str">
            <v>湘潭宏顺</v>
          </cell>
          <cell r="AP127">
            <v>26</v>
          </cell>
          <cell r="AQ127">
            <v>0</v>
          </cell>
          <cell r="AR127" t="e">
            <v>#N/A</v>
          </cell>
        </row>
        <row r="127">
          <cell r="AT127" t="str">
            <v>黄翠兰</v>
          </cell>
        </row>
        <row r="128">
          <cell r="B128" t="str">
            <v>赵亮</v>
          </cell>
          <cell r="C128" t="e">
            <v>#VALUE!</v>
          </cell>
        </row>
        <row r="128">
          <cell r="E128">
            <v>45811</v>
          </cell>
        </row>
        <row r="128">
          <cell r="J128">
            <v>4308</v>
          </cell>
          <cell r="K128">
            <v>4308</v>
          </cell>
          <cell r="L128">
            <v>4308</v>
          </cell>
          <cell r="M128">
            <v>4308</v>
          </cell>
        </row>
        <row r="128">
          <cell r="O128">
            <v>150</v>
          </cell>
          <cell r="P128">
            <v>689.28</v>
          </cell>
        </row>
        <row r="128">
          <cell r="S128">
            <v>30.16</v>
          </cell>
        </row>
        <row r="128">
          <cell r="U128">
            <v>374.8</v>
          </cell>
        </row>
        <row r="128">
          <cell r="W128">
            <v>72.37</v>
          </cell>
        </row>
        <row r="128">
          <cell r="AA128">
            <v>1166.61</v>
          </cell>
        </row>
        <row r="128">
          <cell r="AJ128">
            <v>0</v>
          </cell>
          <cell r="AK128">
            <v>1166.61</v>
          </cell>
        </row>
        <row r="128">
          <cell r="AM128" t="str">
            <v>湘潭宏顺</v>
          </cell>
          <cell r="AN128" t="str">
            <v>劳务工</v>
          </cell>
          <cell r="AO128" t="str">
            <v>湘潭宏顺</v>
          </cell>
          <cell r="AP128">
            <v>23</v>
          </cell>
          <cell r="AQ128">
            <v>0</v>
          </cell>
          <cell r="AR128" t="e">
            <v>#N/A</v>
          </cell>
        </row>
        <row r="128">
          <cell r="AT128" t="str">
            <v>赵亮</v>
          </cell>
        </row>
        <row r="129">
          <cell r="E129">
            <v>9</v>
          </cell>
        </row>
        <row r="129">
          <cell r="AJ129">
            <v>0</v>
          </cell>
        </row>
        <row r="130">
          <cell r="E130">
            <v>0</v>
          </cell>
        </row>
        <row r="130">
          <cell r="AJ130">
            <v>0</v>
          </cell>
          <cell r="AK130">
            <v>0</v>
          </cell>
        </row>
        <row r="131">
          <cell r="O131">
            <v>1350</v>
          </cell>
          <cell r="P131">
            <v>6203.52</v>
          </cell>
          <cell r="Q131">
            <v>0</v>
          </cell>
          <cell r="R131">
            <v>0</v>
          </cell>
          <cell r="S131">
            <v>271.44</v>
          </cell>
          <cell r="T131">
            <v>0</v>
          </cell>
          <cell r="U131">
            <v>3373.2</v>
          </cell>
          <cell r="V131">
            <v>0</v>
          </cell>
          <cell r="W131">
            <v>651.33</v>
          </cell>
          <cell r="X131">
            <v>0</v>
          </cell>
        </row>
        <row r="131">
          <cell r="Z131">
            <v>0</v>
          </cell>
          <cell r="AA131">
            <v>10499.49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10499.49</v>
          </cell>
          <cell r="AL131" t="str">
            <v>当月工资中扣除当月社保</v>
          </cell>
          <cell r="AM131">
            <v>11849.49</v>
          </cell>
        </row>
        <row r="133">
          <cell r="B133" t="str">
            <v>蒋鹏</v>
          </cell>
          <cell r="C133" t="e">
            <v>#VALUE!</v>
          </cell>
        </row>
        <row r="133">
          <cell r="E133">
            <v>45800</v>
          </cell>
        </row>
        <row r="133">
          <cell r="J133">
            <v>4072</v>
          </cell>
          <cell r="K133">
            <v>4072</v>
          </cell>
          <cell r="L133">
            <v>4072</v>
          </cell>
          <cell r="M133">
            <v>4072</v>
          </cell>
        </row>
        <row r="133">
          <cell r="O133">
            <v>150</v>
          </cell>
          <cell r="P133">
            <v>651.52</v>
          </cell>
        </row>
        <row r="133">
          <cell r="S133">
            <v>28.504</v>
          </cell>
        </row>
        <row r="133">
          <cell r="U133">
            <v>354.264</v>
          </cell>
        </row>
        <row r="133">
          <cell r="W133">
            <v>85.512</v>
          </cell>
        </row>
        <row r="133">
          <cell r="AA133">
            <v>1119.8</v>
          </cell>
        </row>
        <row r="133">
          <cell r="AJ133">
            <v>0</v>
          </cell>
          <cell r="AK133">
            <v>1119.8</v>
          </cell>
        </row>
        <row r="133">
          <cell r="AM133" t="str">
            <v>德顺</v>
          </cell>
          <cell r="AN133" t="str">
            <v>劳务工</v>
          </cell>
          <cell r="AO133" t="str">
            <v>德顺</v>
          </cell>
          <cell r="AP133">
            <v>23</v>
          </cell>
          <cell r="AQ133">
            <v>0</v>
          </cell>
          <cell r="AR133" t="e">
            <v>#N/A</v>
          </cell>
        </row>
        <row r="133">
          <cell r="AT133" t="str">
            <v>蒋鹏</v>
          </cell>
        </row>
        <row r="134">
          <cell r="B134" t="str">
            <v>贺翌昂</v>
          </cell>
          <cell r="C134" t="e">
            <v>#VALUE!</v>
          </cell>
        </row>
        <row r="134">
          <cell r="E134">
            <v>45743</v>
          </cell>
        </row>
        <row r="134">
          <cell r="J134">
            <v>4072</v>
          </cell>
          <cell r="K134">
            <v>4072</v>
          </cell>
          <cell r="L134">
            <v>4072</v>
          </cell>
          <cell r="M134">
            <v>4072</v>
          </cell>
        </row>
        <row r="134">
          <cell r="O134">
            <v>150</v>
          </cell>
          <cell r="P134">
            <v>651.52</v>
          </cell>
        </row>
        <row r="134">
          <cell r="S134">
            <v>28.504</v>
          </cell>
        </row>
        <row r="134">
          <cell r="U134">
            <v>354.264</v>
          </cell>
        </row>
        <row r="134">
          <cell r="W134">
            <v>85.512</v>
          </cell>
        </row>
        <row r="134">
          <cell r="AA134">
            <v>1119.8</v>
          </cell>
        </row>
        <row r="134">
          <cell r="AJ134">
            <v>0</v>
          </cell>
          <cell r="AK134">
            <v>1119.8</v>
          </cell>
        </row>
        <row r="134">
          <cell r="AM134" t="str">
            <v>德顺</v>
          </cell>
          <cell r="AN134" t="str">
            <v>劳务工</v>
          </cell>
          <cell r="AO134" t="str">
            <v>德顺</v>
          </cell>
          <cell r="AP134">
            <v>26</v>
          </cell>
          <cell r="AQ134">
            <v>0</v>
          </cell>
          <cell r="AR134" t="e">
            <v>#N/A</v>
          </cell>
        </row>
        <row r="134">
          <cell r="AT134" t="str">
            <v>贺翌昂</v>
          </cell>
        </row>
        <row r="135">
          <cell r="B135" t="str">
            <v>袁珊珊</v>
          </cell>
          <cell r="C135" t="e">
            <v>#VALUE!</v>
          </cell>
        </row>
        <row r="135">
          <cell r="E135">
            <v>45741</v>
          </cell>
        </row>
        <row r="135">
          <cell r="J135">
            <v>4072</v>
          </cell>
          <cell r="K135">
            <v>4072</v>
          </cell>
          <cell r="L135">
            <v>4072</v>
          </cell>
          <cell r="M135">
            <v>4072</v>
          </cell>
        </row>
        <row r="135">
          <cell r="O135">
            <v>150</v>
          </cell>
          <cell r="P135">
            <v>651.52</v>
          </cell>
        </row>
        <row r="135">
          <cell r="S135">
            <v>28.504</v>
          </cell>
        </row>
        <row r="135">
          <cell r="U135">
            <v>354.264</v>
          </cell>
        </row>
        <row r="135">
          <cell r="W135">
            <v>85.512</v>
          </cell>
        </row>
        <row r="135">
          <cell r="AA135">
            <v>1119.8</v>
          </cell>
        </row>
        <row r="135">
          <cell r="AJ135">
            <v>0</v>
          </cell>
          <cell r="AK135">
            <v>1119.8</v>
          </cell>
        </row>
        <row r="135">
          <cell r="AM135" t="str">
            <v>德顺</v>
          </cell>
          <cell r="AN135" t="str">
            <v>劳务工</v>
          </cell>
          <cell r="AO135" t="str">
            <v>德顺</v>
          </cell>
          <cell r="AP135">
            <v>26.6</v>
          </cell>
          <cell r="AQ135">
            <v>0</v>
          </cell>
          <cell r="AR135" t="e">
            <v>#N/A</v>
          </cell>
        </row>
        <row r="135">
          <cell r="AT135" t="str">
            <v>袁珊珊</v>
          </cell>
        </row>
        <row r="136">
          <cell r="B136" t="str">
            <v>陈夏君</v>
          </cell>
          <cell r="C136" t="e">
            <v>#VALUE!</v>
          </cell>
        </row>
        <row r="136">
          <cell r="E136">
            <v>45905</v>
          </cell>
        </row>
        <row r="136">
          <cell r="J136">
            <v>4072</v>
          </cell>
          <cell r="K136">
            <v>4072</v>
          </cell>
          <cell r="L136">
            <v>4072</v>
          </cell>
          <cell r="M136">
            <v>4072</v>
          </cell>
        </row>
        <row r="136">
          <cell r="O136">
            <v>150</v>
          </cell>
          <cell r="P136">
            <v>651.52</v>
          </cell>
        </row>
        <row r="136">
          <cell r="S136">
            <v>28.504</v>
          </cell>
        </row>
        <row r="136">
          <cell r="U136">
            <v>354.264</v>
          </cell>
        </row>
        <row r="136">
          <cell r="W136">
            <v>85.512</v>
          </cell>
        </row>
        <row r="136">
          <cell r="AA136">
            <v>1119.8</v>
          </cell>
        </row>
        <row r="136">
          <cell r="AK136">
            <v>1119.8</v>
          </cell>
        </row>
        <row r="136">
          <cell r="AM136" t="str">
            <v>德顺</v>
          </cell>
          <cell r="AN136" t="str">
            <v>劳务工</v>
          </cell>
          <cell r="AO136" t="str">
            <v>德顺</v>
          </cell>
          <cell r="AP136">
            <v>23</v>
          </cell>
          <cell r="AQ136">
            <v>0</v>
          </cell>
          <cell r="AR136" t="e">
            <v>#N/A</v>
          </cell>
        </row>
        <row r="136">
          <cell r="AT136" t="str">
            <v>陈夏君</v>
          </cell>
        </row>
        <row r="137">
          <cell r="B137" t="str">
            <v>石素平</v>
          </cell>
          <cell r="C137" t="e">
            <v>#VALUE!</v>
          </cell>
        </row>
        <row r="137">
          <cell r="E137">
            <v>45909</v>
          </cell>
        </row>
        <row r="137">
          <cell r="J137">
            <v>4072</v>
          </cell>
          <cell r="K137">
            <v>4072</v>
          </cell>
          <cell r="L137">
            <v>4072</v>
          </cell>
          <cell r="M137">
            <v>4072</v>
          </cell>
        </row>
        <row r="137">
          <cell r="O137">
            <v>150</v>
          </cell>
          <cell r="P137">
            <v>651.52</v>
          </cell>
        </row>
        <row r="137">
          <cell r="S137">
            <v>28.504</v>
          </cell>
        </row>
        <row r="137">
          <cell r="U137">
            <v>354.264</v>
          </cell>
        </row>
        <row r="137">
          <cell r="W137">
            <v>85.512</v>
          </cell>
        </row>
        <row r="137">
          <cell r="AA137">
            <v>1119.8</v>
          </cell>
        </row>
        <row r="137">
          <cell r="AK137">
            <v>1119.8</v>
          </cell>
        </row>
        <row r="137">
          <cell r="AM137" t="str">
            <v>德顺</v>
          </cell>
          <cell r="AN137" t="str">
            <v>劳务工</v>
          </cell>
          <cell r="AO137" t="str">
            <v>德顺</v>
          </cell>
          <cell r="AP137">
            <v>27</v>
          </cell>
          <cell r="AQ137">
            <v>0</v>
          </cell>
          <cell r="AR137" t="e">
            <v>#N/A</v>
          </cell>
        </row>
        <row r="137">
          <cell r="AT137" t="str">
            <v>石素平</v>
          </cell>
        </row>
        <row r="138">
          <cell r="E138">
            <v>5</v>
          </cell>
        </row>
        <row r="139">
          <cell r="E139">
            <v>0</v>
          </cell>
        </row>
        <row r="139">
          <cell r="AJ139">
            <v>0</v>
          </cell>
          <cell r="AK139">
            <v>0</v>
          </cell>
        </row>
        <row r="140">
          <cell r="O140">
            <v>750</v>
          </cell>
          <cell r="P140">
            <v>3257.6</v>
          </cell>
          <cell r="Q140">
            <v>0</v>
          </cell>
          <cell r="R140">
            <v>0</v>
          </cell>
          <cell r="S140">
            <v>142.52</v>
          </cell>
          <cell r="T140">
            <v>0</v>
          </cell>
          <cell r="U140">
            <v>1771.32</v>
          </cell>
          <cell r="V140">
            <v>0</v>
          </cell>
          <cell r="W140">
            <v>427.56</v>
          </cell>
          <cell r="X140">
            <v>0</v>
          </cell>
        </row>
        <row r="140">
          <cell r="Z140">
            <v>0</v>
          </cell>
          <cell r="AA140">
            <v>5599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5599</v>
          </cell>
          <cell r="AL140" t="str">
            <v>当月工资中扣除当月社保</v>
          </cell>
          <cell r="AM140">
            <v>6349</v>
          </cell>
        </row>
        <row r="142">
          <cell r="B142" t="str">
            <v>周孝勇</v>
          </cell>
          <cell r="C142" t="str">
            <v>男</v>
          </cell>
          <cell r="D142" t="str">
            <v>421023198401035256</v>
          </cell>
          <cell r="E142">
            <v>45730</v>
          </cell>
        </row>
        <row r="142">
          <cell r="J142">
            <v>4072</v>
          </cell>
          <cell r="K142">
            <v>4072</v>
          </cell>
          <cell r="L142">
            <v>4027</v>
          </cell>
          <cell r="M142">
            <v>4072</v>
          </cell>
        </row>
        <row r="142">
          <cell r="O142">
            <v>150</v>
          </cell>
          <cell r="P142">
            <v>651.52</v>
          </cell>
        </row>
        <row r="142">
          <cell r="S142">
            <v>28.504</v>
          </cell>
        </row>
        <row r="142">
          <cell r="U142">
            <v>350.349</v>
          </cell>
        </row>
        <row r="142">
          <cell r="W142">
            <v>57.008</v>
          </cell>
        </row>
        <row r="142">
          <cell r="AA142">
            <v>1087.381</v>
          </cell>
        </row>
        <row r="142">
          <cell r="AJ142">
            <v>0</v>
          </cell>
          <cell r="AK142">
            <v>1087.381</v>
          </cell>
        </row>
        <row r="142">
          <cell r="AM142" t="str">
            <v>东方人才</v>
          </cell>
          <cell r="AN142" t="str">
            <v>劳务工</v>
          </cell>
          <cell r="AO142" t="str">
            <v>东方人才</v>
          </cell>
          <cell r="AP142">
            <v>23</v>
          </cell>
          <cell r="AQ142">
            <v>0</v>
          </cell>
          <cell r="AR142" t="e">
            <v>#N/A</v>
          </cell>
        </row>
        <row r="142">
          <cell r="AT142" t="str">
            <v>周孝勇</v>
          </cell>
        </row>
        <row r="143">
          <cell r="E143">
            <v>1</v>
          </cell>
        </row>
        <row r="144">
          <cell r="E144">
            <v>0</v>
          </cell>
        </row>
        <row r="144">
          <cell r="AJ144">
            <v>0</v>
          </cell>
          <cell r="AK144">
            <v>0</v>
          </cell>
        </row>
        <row r="145">
          <cell r="O145">
            <v>150</v>
          </cell>
          <cell r="P145">
            <v>651.52</v>
          </cell>
          <cell r="Q145">
            <v>0</v>
          </cell>
          <cell r="R145">
            <v>0</v>
          </cell>
          <cell r="S145">
            <v>28.504</v>
          </cell>
          <cell r="T145">
            <v>0</v>
          </cell>
          <cell r="U145">
            <v>350.349</v>
          </cell>
          <cell r="V145">
            <v>0</v>
          </cell>
          <cell r="W145">
            <v>57.008</v>
          </cell>
          <cell r="X145">
            <v>0</v>
          </cell>
        </row>
        <row r="145">
          <cell r="Z145">
            <v>0</v>
          </cell>
          <cell r="AA145">
            <v>1087.381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1087.381</v>
          </cell>
          <cell r="AL145" t="str">
            <v>当月工资中扣除当月社保</v>
          </cell>
          <cell r="AM145">
            <v>1237.381</v>
          </cell>
        </row>
        <row r="147">
          <cell r="B147" t="str">
            <v>毛伟</v>
          </cell>
          <cell r="C147" t="str">
            <v>男</v>
          </cell>
          <cell r="D147" t="str">
            <v>432930196510231818</v>
          </cell>
          <cell r="E147">
            <v>42403</v>
          </cell>
        </row>
        <row r="147">
          <cell r="J147">
            <v>4308</v>
          </cell>
          <cell r="K147">
            <v>4308</v>
          </cell>
          <cell r="L147">
            <v>4308</v>
          </cell>
          <cell r="M147">
            <v>4308</v>
          </cell>
        </row>
        <row r="147">
          <cell r="O147">
            <v>60</v>
          </cell>
          <cell r="P147">
            <v>689.28</v>
          </cell>
        </row>
        <row r="147">
          <cell r="S147">
            <v>30.16</v>
          </cell>
        </row>
        <row r="147">
          <cell r="U147">
            <v>374.8</v>
          </cell>
        </row>
        <row r="147">
          <cell r="W147">
            <v>108.56</v>
          </cell>
        </row>
        <row r="147">
          <cell r="AA147">
            <v>1202.8</v>
          </cell>
          <cell r="AB147">
            <v>344.64</v>
          </cell>
        </row>
        <row r="147">
          <cell r="AD147">
            <v>12.92</v>
          </cell>
        </row>
        <row r="147">
          <cell r="AF147">
            <v>86.16</v>
          </cell>
        </row>
        <row r="147">
          <cell r="AI147">
            <v>15</v>
          </cell>
          <cell r="AJ147">
            <v>458.72</v>
          </cell>
          <cell r="AK147">
            <v>1661.52</v>
          </cell>
        </row>
        <row r="147">
          <cell r="AM147" t="str">
            <v>鑫起</v>
          </cell>
          <cell r="AN147" t="str">
            <v>劳务工</v>
          </cell>
          <cell r="AO147" t="str">
            <v>湖南红海</v>
          </cell>
          <cell r="AP147">
            <v>26</v>
          </cell>
          <cell r="AQ147">
            <v>0</v>
          </cell>
          <cell r="AR147" t="e">
            <v>#N/A</v>
          </cell>
        </row>
        <row r="147">
          <cell r="AT147" t="str">
            <v>毛伟</v>
          </cell>
        </row>
        <row r="148">
          <cell r="B148" t="str">
            <v>黄清梅</v>
          </cell>
          <cell r="C148" t="str">
            <v>女</v>
          </cell>
          <cell r="D148" t="str">
            <v>430221196712026824</v>
          </cell>
          <cell r="E148">
            <v>43191</v>
          </cell>
        </row>
        <row r="148">
          <cell r="O148">
            <v>60</v>
          </cell>
        </row>
        <row r="148">
          <cell r="W148">
            <v>100</v>
          </cell>
        </row>
        <row r="148">
          <cell r="AA148">
            <v>100</v>
          </cell>
        </row>
        <row r="148">
          <cell r="AJ148">
            <v>0</v>
          </cell>
          <cell r="AK148">
            <v>100</v>
          </cell>
        </row>
        <row r="148">
          <cell r="AM148" t="str">
            <v>鑫起</v>
          </cell>
          <cell r="AN148" t="str">
            <v>劳务工</v>
          </cell>
          <cell r="AO148" t="str">
            <v>光华荣昌</v>
          </cell>
          <cell r="AP148">
            <v>26.5</v>
          </cell>
          <cell r="AQ148">
            <v>0</v>
          </cell>
          <cell r="AR148" t="e">
            <v>#N/A</v>
          </cell>
        </row>
        <row r="148">
          <cell r="AT148" t="str">
            <v>黄清梅</v>
          </cell>
        </row>
        <row r="149">
          <cell r="B149" t="str">
            <v>张迪辉</v>
          </cell>
          <cell r="C149" t="str">
            <v>男</v>
          </cell>
          <cell r="D149" t="str">
            <v>430202197307261033</v>
          </cell>
          <cell r="E149">
            <v>43668</v>
          </cell>
        </row>
        <row r="149">
          <cell r="J149">
            <v>4308</v>
          </cell>
          <cell r="K149">
            <v>4308</v>
          </cell>
          <cell r="L149">
            <v>4308</v>
          </cell>
          <cell r="M149">
            <v>4308</v>
          </cell>
        </row>
        <row r="149">
          <cell r="O149">
            <v>60</v>
          </cell>
          <cell r="P149">
            <v>689.28</v>
          </cell>
        </row>
        <row r="149">
          <cell r="S149">
            <v>30.16</v>
          </cell>
        </row>
        <row r="149">
          <cell r="U149">
            <v>374.8</v>
          </cell>
        </row>
        <row r="149">
          <cell r="W149">
            <v>108.56</v>
          </cell>
        </row>
        <row r="149">
          <cell r="AA149">
            <v>1202.8</v>
          </cell>
          <cell r="AB149">
            <v>344.64</v>
          </cell>
        </row>
        <row r="149">
          <cell r="AD149">
            <v>12.92</v>
          </cell>
        </row>
        <row r="149">
          <cell r="AF149">
            <v>86.16</v>
          </cell>
        </row>
        <row r="149">
          <cell r="AI149">
            <v>15</v>
          </cell>
          <cell r="AJ149">
            <v>458.72</v>
          </cell>
          <cell r="AK149">
            <v>1661.52</v>
          </cell>
        </row>
        <row r="149">
          <cell r="AM149" t="str">
            <v>鑫起</v>
          </cell>
          <cell r="AN149" t="str">
            <v>劳务工</v>
          </cell>
          <cell r="AO149" t="str">
            <v>光华荣昌</v>
          </cell>
          <cell r="AP149">
            <v>27</v>
          </cell>
          <cell r="AQ149">
            <v>0</v>
          </cell>
          <cell r="AR149" t="e">
            <v>#N/A</v>
          </cell>
        </row>
        <row r="149">
          <cell r="AT149" t="str">
            <v>张迪辉</v>
          </cell>
        </row>
        <row r="150">
          <cell r="B150" t="str">
            <v>彭孜刚</v>
          </cell>
          <cell r="C150" t="str">
            <v>男</v>
          </cell>
          <cell r="D150" t="str">
            <v>430426198111044375</v>
          </cell>
          <cell r="E150">
            <v>43675</v>
          </cell>
        </row>
        <row r="150">
          <cell r="J150">
            <v>5485</v>
          </cell>
          <cell r="K150">
            <v>5485</v>
          </cell>
          <cell r="L150">
            <v>5485</v>
          </cell>
          <cell r="M150">
            <v>5485</v>
          </cell>
        </row>
        <row r="150">
          <cell r="O150">
            <v>60</v>
          </cell>
          <cell r="P150">
            <v>877.6</v>
          </cell>
        </row>
        <row r="150">
          <cell r="S150">
            <v>38.4</v>
          </cell>
        </row>
        <row r="150">
          <cell r="U150">
            <v>477.2</v>
          </cell>
        </row>
        <row r="150">
          <cell r="W150">
            <v>138.23</v>
          </cell>
        </row>
        <row r="150">
          <cell r="AA150">
            <v>1531.43</v>
          </cell>
          <cell r="AB150">
            <v>438.8</v>
          </cell>
        </row>
        <row r="150">
          <cell r="AD150">
            <v>16.46</v>
          </cell>
        </row>
        <row r="150">
          <cell r="AF150">
            <v>109.7</v>
          </cell>
        </row>
        <row r="150">
          <cell r="AI150">
            <v>15</v>
          </cell>
          <cell r="AJ150">
            <v>579.96</v>
          </cell>
          <cell r="AK150">
            <v>2111.39</v>
          </cell>
        </row>
        <row r="150">
          <cell r="AM150" t="str">
            <v>鑫起</v>
          </cell>
          <cell r="AN150" t="str">
            <v>劳务工</v>
          </cell>
          <cell r="AO150" t="str">
            <v>光华荣昌</v>
          </cell>
          <cell r="AP150">
            <v>24</v>
          </cell>
          <cell r="AQ150">
            <v>0</v>
          </cell>
          <cell r="AR150" t="e">
            <v>#N/A</v>
          </cell>
        </row>
        <row r="150">
          <cell r="AT150" t="str">
            <v>彭孜刚</v>
          </cell>
        </row>
        <row r="151">
          <cell r="B151" t="str">
            <v>杨亮亮</v>
          </cell>
          <cell r="C151" t="str">
            <v>男</v>
          </cell>
          <cell r="D151" t="str">
            <v>430224198601162717</v>
          </cell>
          <cell r="E151">
            <v>43684</v>
          </cell>
        </row>
        <row r="151">
          <cell r="J151">
            <v>4479</v>
          </cell>
          <cell r="K151">
            <v>4479</v>
          </cell>
          <cell r="L151">
            <v>4479</v>
          </cell>
          <cell r="M151">
            <v>4479</v>
          </cell>
        </row>
        <row r="151">
          <cell r="O151">
            <v>60</v>
          </cell>
          <cell r="P151">
            <v>716.64</v>
          </cell>
        </row>
        <row r="151">
          <cell r="S151">
            <v>31.35</v>
          </cell>
        </row>
        <row r="151">
          <cell r="U151">
            <v>389.67</v>
          </cell>
        </row>
        <row r="151">
          <cell r="W151">
            <v>112.87</v>
          </cell>
        </row>
        <row r="151">
          <cell r="AA151">
            <v>1250.53</v>
          </cell>
          <cell r="AB151">
            <v>358.32</v>
          </cell>
        </row>
        <row r="151">
          <cell r="AD151">
            <v>13.44</v>
          </cell>
        </row>
        <row r="151">
          <cell r="AF151">
            <v>89.58</v>
          </cell>
        </row>
        <row r="151">
          <cell r="AI151">
            <v>15</v>
          </cell>
          <cell r="AJ151">
            <v>476.34</v>
          </cell>
          <cell r="AK151">
            <v>1726.87</v>
          </cell>
        </row>
        <row r="151">
          <cell r="AM151" t="str">
            <v>鑫起</v>
          </cell>
          <cell r="AN151" t="str">
            <v>劳务工</v>
          </cell>
          <cell r="AO151" t="str">
            <v>湖南鑫起</v>
          </cell>
          <cell r="AP151">
            <v>13.5</v>
          </cell>
          <cell r="AQ151">
            <v>0</v>
          </cell>
          <cell r="AR151" t="e">
            <v>#N/A</v>
          </cell>
        </row>
        <row r="151">
          <cell r="AT151" t="str">
            <v>杨亮亮</v>
          </cell>
        </row>
        <row r="152">
          <cell r="B152" t="str">
            <v>刘明</v>
          </cell>
          <cell r="C152" t="str">
            <v>男</v>
          </cell>
          <cell r="D152" t="str">
            <v>430221198411125318</v>
          </cell>
          <cell r="E152">
            <v>43685</v>
          </cell>
        </row>
        <row r="152">
          <cell r="J152">
            <v>4311</v>
          </cell>
          <cell r="K152">
            <v>4311</v>
          </cell>
          <cell r="L152">
            <v>4311</v>
          </cell>
          <cell r="M152">
            <v>4311</v>
          </cell>
        </row>
        <row r="152">
          <cell r="O152">
            <v>60</v>
          </cell>
          <cell r="P152">
            <v>689.76</v>
          </cell>
        </row>
        <row r="152">
          <cell r="S152">
            <v>30.18</v>
          </cell>
        </row>
        <row r="152">
          <cell r="U152">
            <v>375.06</v>
          </cell>
        </row>
        <row r="152">
          <cell r="W152">
            <v>108.64</v>
          </cell>
        </row>
        <row r="152">
          <cell r="AA152">
            <v>1203.64</v>
          </cell>
          <cell r="AB152">
            <v>344.88</v>
          </cell>
        </row>
        <row r="152">
          <cell r="AD152">
            <v>12.93</v>
          </cell>
        </row>
        <row r="152">
          <cell r="AF152">
            <v>86.22</v>
          </cell>
        </row>
        <row r="152">
          <cell r="AI152">
            <v>15</v>
          </cell>
          <cell r="AJ152">
            <v>459.03</v>
          </cell>
          <cell r="AK152">
            <v>1662.67</v>
          </cell>
        </row>
        <row r="152">
          <cell r="AM152" t="str">
            <v>鑫起</v>
          </cell>
          <cell r="AN152" t="str">
            <v>劳务工</v>
          </cell>
          <cell r="AO152" t="str">
            <v>光华荣昌</v>
          </cell>
          <cell r="AP152">
            <v>17</v>
          </cell>
          <cell r="AQ152">
            <v>0</v>
          </cell>
          <cell r="AR152" t="e">
            <v>#N/A</v>
          </cell>
        </row>
        <row r="152">
          <cell r="AT152" t="str">
            <v>刘明</v>
          </cell>
        </row>
        <row r="153">
          <cell r="B153" t="str">
            <v>郭正军</v>
          </cell>
          <cell r="C153" t="str">
            <v>男</v>
          </cell>
          <cell r="D153" t="str">
            <v>43022119740226651X</v>
          </cell>
          <cell r="E153">
            <v>43725</v>
          </cell>
        </row>
        <row r="153">
          <cell r="J153">
            <v>4308</v>
          </cell>
          <cell r="K153">
            <v>4308</v>
          </cell>
          <cell r="L153">
            <v>4308</v>
          </cell>
          <cell r="M153">
            <v>4308</v>
          </cell>
        </row>
        <row r="153">
          <cell r="O153">
            <v>60</v>
          </cell>
          <cell r="P153">
            <v>689.28</v>
          </cell>
        </row>
        <row r="153">
          <cell r="S153">
            <v>30.16</v>
          </cell>
        </row>
        <row r="153">
          <cell r="U153">
            <v>374.8</v>
          </cell>
        </row>
        <row r="153">
          <cell r="W153">
            <v>108.56</v>
          </cell>
        </row>
        <row r="153">
          <cell r="AA153">
            <v>1202.8</v>
          </cell>
          <cell r="AB153">
            <v>344.64</v>
          </cell>
        </row>
        <row r="153">
          <cell r="AD153">
            <v>12.92</v>
          </cell>
        </row>
        <row r="153">
          <cell r="AF153">
            <v>86.16</v>
          </cell>
        </row>
        <row r="153">
          <cell r="AI153">
            <v>15</v>
          </cell>
          <cell r="AJ153">
            <v>458.72</v>
          </cell>
          <cell r="AK153">
            <v>1661.52</v>
          </cell>
        </row>
        <row r="153">
          <cell r="AM153" t="str">
            <v>鑫起</v>
          </cell>
          <cell r="AN153" t="str">
            <v>劳务工</v>
          </cell>
          <cell r="AO153" t="str">
            <v>光华荣昌</v>
          </cell>
          <cell r="AP153">
            <v>26</v>
          </cell>
          <cell r="AQ153">
            <v>0</v>
          </cell>
          <cell r="AR153" t="e">
            <v>#N/A</v>
          </cell>
        </row>
        <row r="153">
          <cell r="AT153" t="str">
            <v>郭正军</v>
          </cell>
        </row>
        <row r="154">
          <cell r="B154" t="str">
            <v>麻志超</v>
          </cell>
          <cell r="C154" t="str">
            <v>男</v>
          </cell>
          <cell r="D154" t="str">
            <v>433124196808279056</v>
          </cell>
          <cell r="E154">
            <v>44306</v>
          </cell>
        </row>
        <row r="154">
          <cell r="J154">
            <v>5500</v>
          </cell>
          <cell r="K154">
            <v>5500</v>
          </cell>
          <cell r="L154">
            <v>5500</v>
          </cell>
          <cell r="M154">
            <v>5500</v>
          </cell>
        </row>
        <row r="154">
          <cell r="O154">
            <v>60</v>
          </cell>
          <cell r="P154">
            <v>880</v>
          </cell>
        </row>
        <row r="154">
          <cell r="S154">
            <v>38.5</v>
          </cell>
        </row>
        <row r="154">
          <cell r="U154">
            <v>478.5</v>
          </cell>
        </row>
        <row r="154">
          <cell r="W154">
            <v>138.6</v>
          </cell>
        </row>
        <row r="154">
          <cell r="AA154">
            <v>1535.6</v>
          </cell>
          <cell r="AB154">
            <v>440</v>
          </cell>
        </row>
        <row r="154">
          <cell r="AD154">
            <v>16.5</v>
          </cell>
        </row>
        <row r="154">
          <cell r="AF154">
            <v>110</v>
          </cell>
        </row>
        <row r="154">
          <cell r="AI154">
            <v>15</v>
          </cell>
          <cell r="AJ154">
            <v>581.5</v>
          </cell>
          <cell r="AK154">
            <v>2117.1</v>
          </cell>
        </row>
        <row r="154">
          <cell r="AM154" t="str">
            <v>鑫起</v>
          </cell>
          <cell r="AN154" t="str">
            <v>劳务工</v>
          </cell>
          <cell r="AO154" t="str">
            <v>光华荣昌</v>
          </cell>
          <cell r="AP154">
            <v>24</v>
          </cell>
          <cell r="AQ154">
            <v>0</v>
          </cell>
          <cell r="AR154" t="e">
            <v>#N/A</v>
          </cell>
        </row>
        <row r="154">
          <cell r="AT154" t="str">
            <v>麻志超</v>
          </cell>
        </row>
        <row r="155">
          <cell r="B155" t="str">
            <v>王虎彪</v>
          </cell>
          <cell r="C155" t="str">
            <v>男</v>
          </cell>
          <cell r="D155" t="str">
            <v>430221197608157116</v>
          </cell>
          <cell r="E155">
            <v>44621</v>
          </cell>
        </row>
        <row r="155">
          <cell r="J155">
            <v>4308</v>
          </cell>
          <cell r="K155">
            <v>4308</v>
          </cell>
          <cell r="L155">
            <v>4308</v>
          </cell>
          <cell r="M155">
            <v>4308</v>
          </cell>
        </row>
        <row r="155">
          <cell r="O155">
            <v>60</v>
          </cell>
          <cell r="P155">
            <v>689.28</v>
          </cell>
        </row>
        <row r="155">
          <cell r="S155">
            <v>30.16</v>
          </cell>
        </row>
        <row r="155">
          <cell r="U155">
            <v>374.8</v>
          </cell>
        </row>
        <row r="155">
          <cell r="W155">
            <v>108.56</v>
          </cell>
        </row>
        <row r="155">
          <cell r="AA155">
            <v>1202.8</v>
          </cell>
          <cell r="AB155">
            <v>344.64</v>
          </cell>
        </row>
        <row r="155">
          <cell r="AD155">
            <v>12.92</v>
          </cell>
        </row>
        <row r="155">
          <cell r="AF155">
            <v>86.16</v>
          </cell>
        </row>
        <row r="155">
          <cell r="AI155">
            <v>15</v>
          </cell>
          <cell r="AJ155">
            <v>458.72</v>
          </cell>
          <cell r="AK155">
            <v>1661.52</v>
          </cell>
        </row>
        <row r="155">
          <cell r="AM155" t="str">
            <v>鑫起</v>
          </cell>
          <cell r="AN155" t="str">
            <v>劳务工</v>
          </cell>
          <cell r="AO155" t="str">
            <v>光华荣昌</v>
          </cell>
          <cell r="AP155">
            <v>25</v>
          </cell>
          <cell r="AQ155">
            <v>0</v>
          </cell>
          <cell r="AR155" t="e">
            <v>#N/A</v>
          </cell>
        </row>
        <row r="155">
          <cell r="AT155" t="str">
            <v>王虎彪</v>
          </cell>
        </row>
        <row r="156">
          <cell r="B156" t="str">
            <v>王西明</v>
          </cell>
          <cell r="C156" t="str">
            <v>男</v>
          </cell>
          <cell r="D156" t="str">
            <v>430221197210013518</v>
          </cell>
          <cell r="E156">
            <v>44741</v>
          </cell>
        </row>
        <row r="156">
          <cell r="J156">
            <v>4308</v>
          </cell>
          <cell r="K156">
            <v>4308</v>
          </cell>
          <cell r="L156">
            <v>4308</v>
          </cell>
          <cell r="M156">
            <v>4308</v>
          </cell>
        </row>
        <row r="156">
          <cell r="O156">
            <v>60</v>
          </cell>
          <cell r="P156">
            <v>689.28</v>
          </cell>
        </row>
        <row r="156">
          <cell r="S156">
            <v>30.16</v>
          </cell>
        </row>
        <row r="156">
          <cell r="U156">
            <v>374.8</v>
          </cell>
        </row>
        <row r="156">
          <cell r="W156">
            <v>108.56</v>
          </cell>
        </row>
        <row r="156">
          <cell r="AA156">
            <v>1202.8</v>
          </cell>
          <cell r="AB156">
            <v>344.64</v>
          </cell>
        </row>
        <row r="156">
          <cell r="AD156">
            <v>12.92</v>
          </cell>
        </row>
        <row r="156">
          <cell r="AF156">
            <v>86.16</v>
          </cell>
        </row>
        <row r="156">
          <cell r="AI156">
            <v>15</v>
          </cell>
          <cell r="AJ156">
            <v>458.72</v>
          </cell>
          <cell r="AK156">
            <v>1661.52</v>
          </cell>
        </row>
        <row r="156">
          <cell r="AM156" t="str">
            <v>鑫起</v>
          </cell>
          <cell r="AN156" t="str">
            <v>劳务工</v>
          </cell>
          <cell r="AO156" t="str">
            <v>光华荣昌</v>
          </cell>
          <cell r="AP156">
            <v>1</v>
          </cell>
          <cell r="AQ156">
            <v>0</v>
          </cell>
          <cell r="AR156" t="e">
            <v>#N/A</v>
          </cell>
        </row>
        <row r="156">
          <cell r="AT156" t="str">
            <v>王西明</v>
          </cell>
        </row>
        <row r="157">
          <cell r="B157" t="str">
            <v>肖春菊</v>
          </cell>
          <cell r="C157" t="str">
            <v>女</v>
          </cell>
          <cell r="D157" t="str">
            <v>430523198203022321</v>
          </cell>
          <cell r="E157">
            <v>44754</v>
          </cell>
        </row>
        <row r="157">
          <cell r="J157">
            <v>4308</v>
          </cell>
          <cell r="K157">
            <v>4308</v>
          </cell>
          <cell r="L157">
            <v>4308</v>
          </cell>
          <cell r="M157">
            <v>4308</v>
          </cell>
        </row>
        <row r="157">
          <cell r="O157">
            <v>60</v>
          </cell>
          <cell r="P157">
            <v>689.28</v>
          </cell>
        </row>
        <row r="157">
          <cell r="S157">
            <v>30.16</v>
          </cell>
        </row>
        <row r="157">
          <cell r="U157">
            <v>374.8</v>
          </cell>
        </row>
        <row r="157">
          <cell r="W157">
            <v>108.56</v>
          </cell>
        </row>
        <row r="157">
          <cell r="AA157">
            <v>1202.8</v>
          </cell>
          <cell r="AB157">
            <v>344.64</v>
          </cell>
        </row>
        <row r="157">
          <cell r="AD157">
            <v>12.92</v>
          </cell>
        </row>
        <row r="157">
          <cell r="AF157">
            <v>86.16</v>
          </cell>
        </row>
        <row r="157">
          <cell r="AI157">
            <v>15</v>
          </cell>
          <cell r="AJ157">
            <v>458.72</v>
          </cell>
          <cell r="AK157">
            <v>1661.52</v>
          </cell>
        </row>
        <row r="157">
          <cell r="AM157" t="str">
            <v>鑫起</v>
          </cell>
          <cell r="AN157" t="str">
            <v>劳务工</v>
          </cell>
          <cell r="AO157" t="str">
            <v>湖南鑫起</v>
          </cell>
          <cell r="AP157">
            <v>26</v>
          </cell>
          <cell r="AQ157">
            <v>0</v>
          </cell>
          <cell r="AR157" t="e">
            <v>#N/A</v>
          </cell>
        </row>
        <row r="157">
          <cell r="AT157" t="str">
            <v>肖春菊</v>
          </cell>
        </row>
        <row r="158">
          <cell r="B158" t="str">
            <v>陈爱军</v>
          </cell>
          <cell r="C158" t="str">
            <v>男</v>
          </cell>
          <cell r="D158" t="str">
            <v>432621197509014113</v>
          </cell>
          <cell r="E158">
            <v>44760</v>
          </cell>
        </row>
        <row r="158">
          <cell r="J158">
            <v>4308</v>
          </cell>
          <cell r="K158">
            <v>4308</v>
          </cell>
          <cell r="L158">
            <v>4308</v>
          </cell>
          <cell r="M158">
            <v>4308</v>
          </cell>
        </row>
        <row r="158">
          <cell r="O158">
            <v>60</v>
          </cell>
          <cell r="P158">
            <v>689.28</v>
          </cell>
        </row>
        <row r="158">
          <cell r="S158">
            <v>30.16</v>
          </cell>
        </row>
        <row r="158">
          <cell r="U158">
            <v>374.8</v>
          </cell>
        </row>
        <row r="158">
          <cell r="W158">
            <v>108.56</v>
          </cell>
        </row>
        <row r="158">
          <cell r="AA158">
            <v>1202.8</v>
          </cell>
          <cell r="AB158">
            <v>344.64</v>
          </cell>
        </row>
        <row r="158">
          <cell r="AD158">
            <v>12.92</v>
          </cell>
        </row>
        <row r="158">
          <cell r="AF158">
            <v>86.16</v>
          </cell>
        </row>
        <row r="158">
          <cell r="AI158">
            <v>15</v>
          </cell>
          <cell r="AJ158">
            <v>458.72</v>
          </cell>
          <cell r="AK158">
            <v>1661.52</v>
          </cell>
        </row>
        <row r="158">
          <cell r="AM158" t="str">
            <v>鑫起</v>
          </cell>
          <cell r="AN158" t="str">
            <v>劳务工</v>
          </cell>
          <cell r="AO158" t="str">
            <v>光华荣昌</v>
          </cell>
          <cell r="AP158">
            <v>25</v>
          </cell>
          <cell r="AQ158">
            <v>0</v>
          </cell>
          <cell r="AR158" t="e">
            <v>#N/A</v>
          </cell>
        </row>
        <row r="158">
          <cell r="AT158" t="str">
            <v>陈爱军</v>
          </cell>
        </row>
        <row r="159">
          <cell r="B159" t="str">
            <v>李松辉</v>
          </cell>
          <cell r="C159" t="str">
            <v>男</v>
          </cell>
          <cell r="D159" t="str">
            <v>431322200408100673</v>
          </cell>
          <cell r="E159">
            <v>44772</v>
          </cell>
        </row>
        <row r="159">
          <cell r="J159">
            <v>4308</v>
          </cell>
          <cell r="K159">
            <v>4308</v>
          </cell>
          <cell r="L159">
            <v>4308</v>
          </cell>
          <cell r="M159">
            <v>4308</v>
          </cell>
        </row>
        <row r="159">
          <cell r="O159">
            <v>60</v>
          </cell>
          <cell r="P159">
            <v>689.28</v>
          </cell>
        </row>
        <row r="159">
          <cell r="S159">
            <v>30.16</v>
          </cell>
        </row>
        <row r="159">
          <cell r="U159">
            <v>374.8</v>
          </cell>
        </row>
        <row r="159">
          <cell r="W159">
            <v>108.56</v>
          </cell>
        </row>
        <row r="159">
          <cell r="AA159">
            <v>1202.8</v>
          </cell>
          <cell r="AB159">
            <v>344.64</v>
          </cell>
        </row>
        <row r="159">
          <cell r="AD159">
            <v>12.92</v>
          </cell>
        </row>
        <row r="159">
          <cell r="AF159">
            <v>86.16</v>
          </cell>
        </row>
        <row r="159">
          <cell r="AI159">
            <v>15</v>
          </cell>
          <cell r="AJ159">
            <v>458.72</v>
          </cell>
          <cell r="AK159">
            <v>1661.52</v>
          </cell>
        </row>
        <row r="159">
          <cell r="AM159" t="str">
            <v>鑫起</v>
          </cell>
          <cell r="AN159" t="str">
            <v>劳务工</v>
          </cell>
          <cell r="AO159" t="str">
            <v>光华荣昌</v>
          </cell>
          <cell r="AP159">
            <v>27</v>
          </cell>
          <cell r="AQ159">
            <v>0</v>
          </cell>
          <cell r="AR159" t="e">
            <v>#N/A</v>
          </cell>
        </row>
        <row r="159">
          <cell r="AT159" t="str">
            <v>李松辉</v>
          </cell>
        </row>
        <row r="160">
          <cell r="E160">
            <v>13</v>
          </cell>
        </row>
        <row r="161">
          <cell r="E161">
            <v>130</v>
          </cell>
        </row>
        <row r="162">
          <cell r="E162">
            <v>0</v>
          </cell>
        </row>
        <row r="162">
          <cell r="AK162">
            <v>0</v>
          </cell>
        </row>
        <row r="163">
          <cell r="O163">
            <v>780</v>
          </cell>
          <cell r="P163">
            <v>8678.24</v>
          </cell>
          <cell r="Q163">
            <v>0</v>
          </cell>
          <cell r="R163">
            <v>0</v>
          </cell>
          <cell r="S163">
            <v>379.71</v>
          </cell>
          <cell r="T163">
            <v>0</v>
          </cell>
          <cell r="U163">
            <v>4718.83</v>
          </cell>
          <cell r="V163">
            <v>0</v>
          </cell>
          <cell r="W163">
            <v>1466.82</v>
          </cell>
          <cell r="X163">
            <v>0</v>
          </cell>
          <cell r="Y163">
            <v>0</v>
          </cell>
          <cell r="Z163">
            <v>0</v>
          </cell>
          <cell r="AA163">
            <v>15243.6</v>
          </cell>
          <cell r="AB163">
            <v>4339.12</v>
          </cell>
          <cell r="AC163">
            <v>0</v>
          </cell>
          <cell r="AD163">
            <v>162.69</v>
          </cell>
          <cell r="AE163">
            <v>0</v>
          </cell>
          <cell r="AF163">
            <v>1084.78</v>
          </cell>
          <cell r="AG163">
            <v>0</v>
          </cell>
          <cell r="AH163">
            <v>0</v>
          </cell>
          <cell r="AI163">
            <v>180</v>
          </cell>
          <cell r="AJ163">
            <v>5766.59</v>
          </cell>
          <cell r="AK163">
            <v>21010.19</v>
          </cell>
          <cell r="AL163" t="str">
            <v>当月工资中扣除当月社保</v>
          </cell>
          <cell r="AM163">
            <v>21790.19</v>
          </cell>
        </row>
        <row r="164">
          <cell r="O164">
            <v>10230</v>
          </cell>
          <cell r="P164">
            <v>88550.94</v>
          </cell>
          <cell r="Q164">
            <v>0</v>
          </cell>
          <cell r="R164">
            <v>0</v>
          </cell>
          <cell r="S164">
            <v>3874.354</v>
          </cell>
          <cell r="T164">
            <v>0</v>
          </cell>
          <cell r="U164">
            <v>48896.129</v>
          </cell>
          <cell r="V164">
            <v>0</v>
          </cell>
          <cell r="W164">
            <v>9589.508</v>
          </cell>
          <cell r="X164">
            <v>0</v>
          </cell>
          <cell r="Y164">
            <v>0</v>
          </cell>
          <cell r="Z164">
            <v>0</v>
          </cell>
          <cell r="AA164">
            <v>150910.931</v>
          </cell>
          <cell r="AB164">
            <v>25777.92</v>
          </cell>
          <cell r="AC164">
            <v>0</v>
          </cell>
          <cell r="AD164">
            <v>966.6</v>
          </cell>
          <cell r="AE164">
            <v>0</v>
          </cell>
          <cell r="AF164">
            <v>6684.46</v>
          </cell>
          <cell r="AG164">
            <v>0</v>
          </cell>
          <cell r="AH164">
            <v>0</v>
          </cell>
          <cell r="AI164">
            <v>960</v>
          </cell>
          <cell r="AJ164">
            <v>34388.98</v>
          </cell>
          <cell r="AK164">
            <v>185299.911</v>
          </cell>
        </row>
        <row r="165">
          <cell r="S165" t="str">
            <v>劳务</v>
          </cell>
          <cell r="T165">
            <v>0</v>
          </cell>
        </row>
        <row r="165">
          <cell r="V165">
            <v>0</v>
          </cell>
          <cell r="W165">
            <v>9589.508</v>
          </cell>
          <cell r="X165">
            <v>0</v>
          </cell>
          <cell r="Y165">
            <v>0</v>
          </cell>
          <cell r="Z165">
            <v>0</v>
          </cell>
        </row>
        <row r="165">
          <cell r="AE165">
            <v>0</v>
          </cell>
          <cell r="AF165">
            <v>6684.46</v>
          </cell>
          <cell r="AG165">
            <v>0</v>
          </cell>
        </row>
        <row r="165">
          <cell r="AI165">
            <v>960</v>
          </cell>
          <cell r="AJ165">
            <v>34388.98</v>
          </cell>
        </row>
        <row r="165">
          <cell r="AL165">
            <v>0</v>
          </cell>
          <cell r="AM165">
            <v>0</v>
          </cell>
          <cell r="AN165">
            <v>0</v>
          </cell>
          <cell r="AO165">
            <v>0</v>
          </cell>
        </row>
        <row r="167">
          <cell r="AK167">
            <v>11772</v>
          </cell>
        </row>
        <row r="167">
          <cell r="AM167">
            <v>11772</v>
          </cell>
        </row>
        <row r="168">
          <cell r="T168">
            <v>150910.931</v>
          </cell>
        </row>
        <row r="168">
          <cell r="AA168" t="str">
            <v>25.11.6</v>
          </cell>
          <cell r="AB168" t="str">
            <v>养老</v>
          </cell>
        </row>
        <row r="168">
          <cell r="AD168" t="str">
            <v>失业</v>
          </cell>
        </row>
        <row r="168">
          <cell r="AF168" t="str">
            <v>医疗</v>
          </cell>
        </row>
        <row r="168">
          <cell r="AH168" t="str">
            <v>住房公积金</v>
          </cell>
          <cell r="AI168" t="str">
            <v>大病</v>
          </cell>
        </row>
        <row r="168">
          <cell r="AM168">
            <v>3874.354</v>
          </cell>
        </row>
        <row r="169">
          <cell r="S169" t="str">
            <v>五险</v>
          </cell>
          <cell r="T169">
            <v>150910.931</v>
          </cell>
        </row>
        <row r="169">
          <cell r="AA169" t="str">
            <v>管理</v>
          </cell>
          <cell r="AB169">
            <v>6796.48</v>
          </cell>
        </row>
        <row r="169">
          <cell r="AD169">
            <v>254.86</v>
          </cell>
        </row>
        <row r="169">
          <cell r="AF169">
            <v>1959.12</v>
          </cell>
        </row>
        <row r="169">
          <cell r="AH169">
            <v>4227</v>
          </cell>
          <cell r="AI169">
            <v>210</v>
          </cell>
          <cell r="AJ169">
            <v>13237.46</v>
          </cell>
        </row>
        <row r="170">
          <cell r="S170" t="str">
            <v>公积金</v>
          </cell>
          <cell r="T170">
            <v>11772</v>
          </cell>
        </row>
        <row r="170">
          <cell r="AA170" t="str">
            <v>一线</v>
          </cell>
          <cell r="AB170">
            <v>17198.72</v>
          </cell>
        </row>
        <row r="170">
          <cell r="AD170">
            <v>644.9</v>
          </cell>
        </row>
        <row r="170">
          <cell r="AF170">
            <v>4284.76</v>
          </cell>
        </row>
        <row r="170">
          <cell r="AH170">
            <v>6787</v>
          </cell>
          <cell r="AI170">
            <v>675</v>
          </cell>
          <cell r="AJ170">
            <v>28915.38</v>
          </cell>
        </row>
        <row r="171">
          <cell r="S171">
            <v>165092.721</v>
          </cell>
          <cell r="T171">
            <v>162682.931</v>
          </cell>
          <cell r="U171">
            <v>2409.79000000001</v>
          </cell>
        </row>
        <row r="171">
          <cell r="AA171" t="str">
            <v>销售</v>
          </cell>
          <cell r="AB171">
            <v>1782.72</v>
          </cell>
        </row>
        <row r="171">
          <cell r="AD171">
            <v>66.84</v>
          </cell>
        </row>
        <row r="171">
          <cell r="AF171">
            <v>440.58</v>
          </cell>
        </row>
        <row r="171">
          <cell r="AH171">
            <v>758</v>
          </cell>
          <cell r="AI171">
            <v>75</v>
          </cell>
          <cell r="AJ171">
            <v>3048.14</v>
          </cell>
        </row>
        <row r="173">
          <cell r="O173" t="str">
            <v>鑫起</v>
          </cell>
          <cell r="P173">
            <v>780</v>
          </cell>
        </row>
        <row r="173">
          <cell r="R173">
            <v>1</v>
          </cell>
          <cell r="S173" t="str">
            <v>鑫起</v>
          </cell>
          <cell r="T173">
            <v>15243.6</v>
          </cell>
          <cell r="U173">
            <v>780</v>
          </cell>
        </row>
        <row r="173">
          <cell r="AA173" t="str">
            <v>合计</v>
          </cell>
          <cell r="AB173">
            <v>25777.92</v>
          </cell>
        </row>
        <row r="173">
          <cell r="AD173">
            <v>966.6</v>
          </cell>
          <cell r="AE173">
            <v>0</v>
          </cell>
          <cell r="AF173">
            <v>6684.46</v>
          </cell>
          <cell r="AG173">
            <v>0</v>
          </cell>
          <cell r="AH173">
            <v>11772</v>
          </cell>
          <cell r="AI173">
            <v>960</v>
          </cell>
          <cell r="AJ173">
            <v>45200.98</v>
          </cell>
        </row>
        <row r="174">
          <cell r="B174" t="str">
            <v>工资表129人</v>
          </cell>
        </row>
        <row r="174">
          <cell r="O174" t="str">
            <v>诚展-湖南</v>
          </cell>
          <cell r="P174">
            <v>2400</v>
          </cell>
        </row>
        <row r="174">
          <cell r="R174">
            <v>2</v>
          </cell>
          <cell r="S174" t="str">
            <v>诚展-湖南</v>
          </cell>
          <cell r="T174">
            <v>19816.22</v>
          </cell>
          <cell r="U174">
            <v>2400</v>
          </cell>
        </row>
        <row r="175">
          <cell r="O175" t="str">
            <v>思泉</v>
          </cell>
          <cell r="P175">
            <v>4800</v>
          </cell>
        </row>
        <row r="175">
          <cell r="R175">
            <v>3</v>
          </cell>
          <cell r="S175" t="str">
            <v>思泉</v>
          </cell>
          <cell r="T175">
            <v>31540.92</v>
          </cell>
          <cell r="U175">
            <v>4800</v>
          </cell>
        </row>
        <row r="176">
          <cell r="B176" t="str">
            <v>在职花名册</v>
          </cell>
          <cell r="C176">
            <v>121</v>
          </cell>
          <cell r="D176" t="str">
            <v>不含7离职人员和赵平</v>
          </cell>
        </row>
        <row r="176">
          <cell r="O176" t="str">
            <v>东方</v>
          </cell>
          <cell r="P176">
            <v>150</v>
          </cell>
        </row>
        <row r="176">
          <cell r="R176">
            <v>4</v>
          </cell>
          <cell r="S176" t="str">
            <v>东方</v>
          </cell>
          <cell r="T176">
            <v>1087.381</v>
          </cell>
          <cell r="U176">
            <v>150</v>
          </cell>
        </row>
        <row r="176">
          <cell r="AA176" t="str">
            <v>差额</v>
          </cell>
          <cell r="AB176">
            <v>0</v>
          </cell>
        </row>
        <row r="176">
          <cell r="AD176">
            <v>0</v>
          </cell>
        </row>
        <row r="176"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960.000000000007</v>
          </cell>
          <cell r="AK176" t="str">
            <v>大病差额</v>
          </cell>
        </row>
        <row r="177">
          <cell r="O177" t="str">
            <v>德顺</v>
          </cell>
          <cell r="P177">
            <v>750</v>
          </cell>
        </row>
        <row r="177">
          <cell r="R177">
            <v>5</v>
          </cell>
          <cell r="S177" t="str">
            <v>德顺</v>
          </cell>
          <cell r="T177">
            <v>5599</v>
          </cell>
          <cell r="U177">
            <v>750</v>
          </cell>
        </row>
        <row r="178">
          <cell r="O178" t="str">
            <v>宏顺</v>
          </cell>
          <cell r="P178">
            <v>1350</v>
          </cell>
        </row>
        <row r="178">
          <cell r="R178">
            <v>6</v>
          </cell>
          <cell r="S178" t="str">
            <v>宏顺</v>
          </cell>
          <cell r="T178">
            <v>10499.49</v>
          </cell>
          <cell r="U178">
            <v>1350</v>
          </cell>
        </row>
        <row r="178">
          <cell r="AA178" t="str">
            <v>管理</v>
          </cell>
          <cell r="AB178">
            <v>6796.48</v>
          </cell>
        </row>
        <row r="178">
          <cell r="AD178">
            <v>254.86</v>
          </cell>
        </row>
        <row r="178">
          <cell r="AF178">
            <v>1959.12</v>
          </cell>
        </row>
        <row r="178">
          <cell r="AH178">
            <v>4227</v>
          </cell>
          <cell r="AI178">
            <v>210</v>
          </cell>
          <cell r="AJ178">
            <v>13237.46</v>
          </cell>
        </row>
        <row r="179">
          <cell r="D179" t="str">
            <v>李开阳重复</v>
          </cell>
        </row>
        <row r="179">
          <cell r="S179" t="str">
            <v>公司</v>
          </cell>
          <cell r="T179">
            <v>67124.32</v>
          </cell>
        </row>
        <row r="179">
          <cell r="AA179" t="str">
            <v>一线</v>
          </cell>
          <cell r="AB179">
            <v>17198.72</v>
          </cell>
        </row>
        <row r="179">
          <cell r="AD179">
            <v>644.9</v>
          </cell>
        </row>
        <row r="179">
          <cell r="AF179">
            <v>4284.76</v>
          </cell>
        </row>
        <row r="179">
          <cell r="AH179">
            <v>6787</v>
          </cell>
          <cell r="AI179">
            <v>675</v>
          </cell>
          <cell r="AJ179">
            <v>28915.38</v>
          </cell>
        </row>
        <row r="180">
          <cell r="B180">
            <v>130</v>
          </cell>
        </row>
        <row r="180">
          <cell r="D180" t="str">
            <v>李开阳退休返聘诚展交商业工伤</v>
          </cell>
        </row>
        <row r="180">
          <cell r="AA180" t="str">
            <v>销售</v>
          </cell>
          <cell r="AB180">
            <v>1782.72</v>
          </cell>
        </row>
        <row r="180">
          <cell r="AD180">
            <v>66.84</v>
          </cell>
        </row>
        <row r="180">
          <cell r="AF180">
            <v>440.58</v>
          </cell>
        </row>
        <row r="180">
          <cell r="AH180">
            <v>758</v>
          </cell>
          <cell r="AI180">
            <v>75</v>
          </cell>
          <cell r="AJ180">
            <v>3048.14</v>
          </cell>
        </row>
        <row r="181">
          <cell r="B181">
            <v>2</v>
          </cell>
        </row>
        <row r="181">
          <cell r="D181" t="str">
            <v>社保中无工资2人</v>
          </cell>
        </row>
        <row r="181">
          <cell r="G181" t="str">
            <v>25.11.6</v>
          </cell>
          <cell r="H181" t="str">
            <v>工资表中无社保中有</v>
          </cell>
        </row>
        <row r="182">
          <cell r="B182">
            <v>2</v>
          </cell>
        </row>
        <row r="182">
          <cell r="D182" t="str">
            <v>社保不含工资表中销售赵平、综合宋瑜</v>
          </cell>
        </row>
        <row r="182">
          <cell r="G182">
            <v>1</v>
          </cell>
          <cell r="H182" t="str">
            <v>章志华</v>
          </cell>
          <cell r="I182" t="str">
            <v>思泉</v>
          </cell>
          <cell r="J182" t="str">
            <v>9月已经发放工资</v>
          </cell>
        </row>
        <row r="182">
          <cell r="S182" t="str">
            <v>合计</v>
          </cell>
          <cell r="T182">
            <v>150910.931</v>
          </cell>
          <cell r="U182">
            <v>10230</v>
          </cell>
        </row>
        <row r="182">
          <cell r="AA182" t="str">
            <v>合计</v>
          </cell>
          <cell r="AB182">
            <v>25777.92</v>
          </cell>
          <cell r="AC182">
            <v>0</v>
          </cell>
          <cell r="AD182">
            <v>966.6</v>
          </cell>
          <cell r="AE182">
            <v>0</v>
          </cell>
          <cell r="AF182">
            <v>6684.46</v>
          </cell>
          <cell r="AG182">
            <v>0</v>
          </cell>
          <cell r="AH182">
            <v>11772</v>
          </cell>
          <cell r="AI182">
            <v>960</v>
          </cell>
          <cell r="AJ182">
            <v>45200.98</v>
          </cell>
        </row>
        <row r="183">
          <cell r="G183">
            <v>2</v>
          </cell>
          <cell r="H183" t="str">
            <v>吴鑫</v>
          </cell>
          <cell r="I183" t="str">
            <v>思泉</v>
          </cell>
        </row>
        <row r="184">
          <cell r="B184">
            <v>129</v>
          </cell>
        </row>
        <row r="184">
          <cell r="D184" t="str">
            <v>130人-1重复</v>
          </cell>
        </row>
        <row r="184">
          <cell r="AA184" t="str">
            <v>差额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960</v>
          </cell>
          <cell r="AK184" t="str">
            <v>大病差额</v>
          </cell>
        </row>
        <row r="185">
          <cell r="S185">
            <v>2137.114</v>
          </cell>
        </row>
        <row r="185">
          <cell r="U185">
            <v>26194.669</v>
          </cell>
        </row>
        <row r="185">
          <cell r="W185">
            <v>6611.408</v>
          </cell>
        </row>
        <row r="291">
          <cell r="AM291">
            <v>12513</v>
          </cell>
        </row>
        <row r="293">
          <cell r="AM293" t="str">
            <v>湖南诚展</v>
          </cell>
          <cell r="AN293" t="e">
            <v>#N/A</v>
          </cell>
          <cell r="AO293" t="e">
            <v>#N/A</v>
          </cell>
          <cell r="AP293" t="e">
            <v>#N/A</v>
          </cell>
          <cell r="AQ293" t="e">
            <v>#N/A</v>
          </cell>
        </row>
        <row r="293">
          <cell r="AT293" t="e">
            <v>#N/A</v>
          </cell>
        </row>
        <row r="294">
          <cell r="AM294" t="str">
            <v>湘潭宏顺</v>
          </cell>
          <cell r="AN294" t="e">
            <v>#N/A</v>
          </cell>
          <cell r="AO294" t="e">
            <v>#N/A</v>
          </cell>
          <cell r="AP294" t="e">
            <v>#N/A</v>
          </cell>
          <cell r="AQ294" t="e">
            <v>#N/A</v>
          </cell>
        </row>
        <row r="294">
          <cell r="AS294" t="str">
            <v>无出勤记录</v>
          </cell>
          <cell r="AT294" t="e">
            <v>#N/A</v>
          </cell>
        </row>
        <row r="295">
          <cell r="AM295" t="str">
            <v>湘潭宏顺</v>
          </cell>
          <cell r="AN295" t="e">
            <v>#N/A</v>
          </cell>
          <cell r="AO295" t="e">
            <v>#N/A</v>
          </cell>
          <cell r="AP295" t="e">
            <v>#N/A</v>
          </cell>
          <cell r="AQ295" t="e">
            <v>#N/A</v>
          </cell>
        </row>
        <row r="295">
          <cell r="AS295" t="str">
            <v>无出勤记录</v>
          </cell>
          <cell r="AT295" t="e">
            <v>#N/A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科室人员"/>
      <sheetName val="一线员工"/>
      <sheetName val="销售人员"/>
      <sheetName val="单个工资"/>
    </sheetNames>
    <sheetDataSet>
      <sheetData sheetId="0"/>
      <sheetData sheetId="1">
        <row r="3">
          <cell r="C3" t="str">
            <v>姓名</v>
          </cell>
          <cell r="D3" t="str">
            <v>部门</v>
          </cell>
          <cell r="E3" t="str">
            <v>入职时间</v>
          </cell>
          <cell r="F3" t="str">
            <v>岗位</v>
          </cell>
          <cell r="G3" t="str">
            <v>起薪日期</v>
          </cell>
          <cell r="H3" t="str">
            <v>应出勤
天数</v>
          </cell>
          <cell r="I3" t="str">
            <v>实出勤
天数</v>
          </cell>
          <cell r="J3" t="str">
            <v>平时
加班</v>
          </cell>
          <cell r="K3" t="str">
            <v>周末
加班</v>
          </cell>
          <cell r="L3" t="str">
            <v>当月
产量
</v>
          </cell>
          <cell r="M3" t="str">
            <v>平均每人每天计件工资/总装车间每台单价</v>
          </cell>
          <cell r="N3" t="str">
            <v>计件工资</v>
          </cell>
          <cell r="O3" t="str">
            <v>基本工资</v>
          </cell>
          <cell r="P3" t="str">
            <v>二次分配</v>
          </cell>
          <cell r="Q3" t="str">
            <v>该线平均工资</v>
          </cell>
          <cell r="R3" t="str">
            <v>全勤工资</v>
          </cell>
          <cell r="S3" t="str">
            <v>平时加
班工资</v>
          </cell>
          <cell r="T3" t="str">
            <v>周末加
班工资</v>
          </cell>
          <cell r="U3" t="str">
            <v>应发工资</v>
          </cell>
        </row>
        <row r="3">
          <cell r="AM3" t="str">
            <v>应发工资</v>
          </cell>
          <cell r="AN3" t="str">
            <v>代扣代缴（社保税前个人代扣）</v>
          </cell>
        </row>
        <row r="3">
          <cell r="AS3" t="str">
            <v>专项附加扣除</v>
          </cell>
        </row>
        <row r="3">
          <cell r="AY3" t="str">
            <v>税前
应发工资</v>
          </cell>
          <cell r="AZ3" t="str">
            <v>个人
所得税</v>
          </cell>
          <cell r="BA3" t="str">
            <v>补扣11月份工资个人所得税</v>
          </cell>
          <cell r="BB3" t="str">
            <v>餐费
</v>
          </cell>
          <cell r="BC3" t="str">
            <v>补专项附加扣除额</v>
          </cell>
          <cell r="BD3" t="str">
            <v>水电费</v>
          </cell>
          <cell r="BE3" t="str">
            <v>话费</v>
          </cell>
          <cell r="BF3" t="str">
            <v>被服费</v>
          </cell>
          <cell r="BG3" t="str">
            <v>开门红福利</v>
          </cell>
          <cell r="BH3" t="str">
            <v>1月预付工资</v>
          </cell>
          <cell r="BI3" t="str">
            <v>工会会费</v>
          </cell>
          <cell r="BJ3" t="str">
            <v>税后
实发工资</v>
          </cell>
          <cell r="BK3" t="str">
            <v>签收</v>
          </cell>
          <cell r="BL3" t="str">
            <v>备注</v>
          </cell>
        </row>
        <row r="4">
          <cell r="U4" t="str">
            <v>合计
工资</v>
          </cell>
          <cell r="V4" t="str">
            <v>固定加班加点工资
工资10%</v>
          </cell>
          <cell r="W4" t="str">
            <v>绩效
工资30%</v>
          </cell>
          <cell r="X4" t="str">
            <v>工龄
</v>
          </cell>
          <cell r="Y4" t="str">
            <v>质量之星</v>
          </cell>
          <cell r="Z4" t="str">
            <v>班长
津贴</v>
          </cell>
          <cell r="AA4" t="str">
            <v>特殊工种津贴/补助</v>
          </cell>
          <cell r="AB4" t="str">
            <v>高温补贴（7-9月）</v>
          </cell>
          <cell r="AC4" t="str">
            <v>发泡高温特殊补贴
（7-9月）</v>
          </cell>
          <cell r="AD4" t="str">
            <v>加班及其他补贴</v>
          </cell>
          <cell r="AE4" t="str">
            <v>水电补贴</v>
          </cell>
          <cell r="AF4" t="str">
            <v>餐补</v>
          </cell>
          <cell r="AG4" t="str">
            <v>奖励/考核</v>
          </cell>
          <cell r="AH4" t="str">
            <v>槟榔烟头考核</v>
          </cell>
          <cell r="AI4" t="str">
            <v>缺勤
考核</v>
          </cell>
          <cell r="AJ4" t="str">
            <v>补单考核</v>
          </cell>
          <cell r="AK4" t="str">
            <v>开门红福利</v>
          </cell>
          <cell r="AL4" t="str">
            <v>工资稽核</v>
          </cell>
        </row>
        <row r="4">
          <cell r="AN4" t="str">
            <v>养老</v>
          </cell>
          <cell r="AO4" t="str">
            <v>医疗</v>
          </cell>
          <cell r="AP4" t="str">
            <v>失业</v>
          </cell>
          <cell r="AQ4" t="str">
            <v>大病</v>
          </cell>
          <cell r="AR4" t="str">
            <v>住房
公积金</v>
          </cell>
          <cell r="AS4" t="str">
            <v>子女教育</v>
          </cell>
          <cell r="AT4" t="str">
            <v>继续教育</v>
          </cell>
          <cell r="AU4" t="str">
            <v>住房贷款利息</v>
          </cell>
          <cell r="AV4" t="str">
            <v>住房租金</v>
          </cell>
          <cell r="AW4" t="str">
            <v>赡养老人</v>
          </cell>
          <cell r="AX4" t="str">
            <v>婴幼儿照护费用</v>
          </cell>
        </row>
        <row r="4">
          <cell r="BM4" t="str">
            <v>应发/天数</v>
          </cell>
          <cell r="BN4" t="str">
            <v>实发/天数</v>
          </cell>
          <cell r="BO4" t="str">
            <v>身份证号码</v>
          </cell>
          <cell r="BP4" t="str">
            <v>用工形式</v>
          </cell>
        </row>
        <row r="4">
          <cell r="BR4" t="str">
            <v>花名册</v>
          </cell>
        </row>
        <row r="5">
          <cell r="C5" t="str">
            <v>贺楚平</v>
          </cell>
          <cell r="D5" t="str">
            <v>生产制造部</v>
          </cell>
          <cell r="E5">
            <v>44760</v>
          </cell>
          <cell r="F5" t="str">
            <v>仓管员</v>
          </cell>
          <cell r="G5">
            <v>45931</v>
          </cell>
          <cell r="H5">
            <v>24</v>
          </cell>
          <cell r="I5">
            <v>27</v>
          </cell>
          <cell r="J5">
            <v>11.5</v>
          </cell>
          <cell r="K5">
            <v>31.5</v>
          </cell>
        </row>
        <row r="5">
          <cell r="O5">
            <v>2100</v>
          </cell>
        </row>
        <row r="5">
          <cell r="U5">
            <v>2100</v>
          </cell>
          <cell r="V5">
            <v>731</v>
          </cell>
          <cell r="W5">
            <v>730</v>
          </cell>
          <cell r="X5">
            <v>60</v>
          </cell>
        </row>
        <row r="5">
          <cell r="AD5">
            <v>1230</v>
          </cell>
        </row>
        <row r="5">
          <cell r="AF5">
            <v>532</v>
          </cell>
        </row>
        <row r="5">
          <cell r="AI5">
            <v>-20</v>
          </cell>
        </row>
        <row r="5">
          <cell r="AM5">
            <v>5363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</row>
        <row r="5">
          <cell r="AY5">
            <v>5363</v>
          </cell>
          <cell r="AZ5">
            <v>10.89</v>
          </cell>
        </row>
        <row r="5">
          <cell r="BB5">
            <v>0</v>
          </cell>
          <cell r="BC5">
            <v>0</v>
          </cell>
          <cell r="BD5">
            <v>43.74</v>
          </cell>
        </row>
        <row r="5">
          <cell r="BJ5">
            <v>5308.37</v>
          </cell>
        </row>
        <row r="5">
          <cell r="BM5">
            <v>18.9171075837742</v>
          </cell>
          <cell r="BN5">
            <v>18.7244091710758</v>
          </cell>
          <cell r="BO5" t="str">
            <v>430124196509180694</v>
          </cell>
          <cell r="BP5" t="str">
            <v>劳务工</v>
          </cell>
          <cell r="BQ5">
            <v>0</v>
          </cell>
          <cell r="BR5" t="str">
            <v>430124196509180694</v>
          </cell>
          <cell r="BS5" t="str">
            <v>湘潭思泉</v>
          </cell>
        </row>
        <row r="6">
          <cell r="C6" t="str">
            <v>赵亮</v>
          </cell>
          <cell r="D6" t="str">
            <v>生产制造部</v>
          </cell>
          <cell r="E6">
            <v>45814</v>
          </cell>
          <cell r="F6" t="str">
            <v>仓管员</v>
          </cell>
          <cell r="G6">
            <v>45931</v>
          </cell>
          <cell r="H6">
            <v>24</v>
          </cell>
          <cell r="I6">
            <v>23</v>
          </cell>
          <cell r="J6">
            <v>8</v>
          </cell>
          <cell r="K6">
            <v>0</v>
          </cell>
        </row>
        <row r="6">
          <cell r="O6">
            <v>2012.5</v>
          </cell>
        </row>
        <row r="6">
          <cell r="U6">
            <v>2012.5</v>
          </cell>
          <cell r="V6">
            <v>136</v>
          </cell>
          <cell r="W6">
            <v>730</v>
          </cell>
        </row>
        <row r="6">
          <cell r="AD6">
            <v>1230</v>
          </cell>
        </row>
        <row r="6">
          <cell r="AF6">
            <v>404</v>
          </cell>
        </row>
        <row r="6">
          <cell r="AI6">
            <v>-20</v>
          </cell>
        </row>
        <row r="6">
          <cell r="AM6">
            <v>4492.5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6">
          <cell r="AY6">
            <v>4492.5</v>
          </cell>
          <cell r="AZ6">
            <v>0</v>
          </cell>
        </row>
        <row r="6">
          <cell r="BJ6">
            <v>4492.5</v>
          </cell>
        </row>
        <row r="6">
          <cell r="BM6">
            <v>18.6024844720497</v>
          </cell>
          <cell r="BN6">
            <v>18.6024844720497</v>
          </cell>
        </row>
        <row r="6">
          <cell r="BP6" t="str">
            <v>劳务工-劳务发放</v>
          </cell>
        </row>
        <row r="6">
          <cell r="BR6">
            <v>0</v>
          </cell>
          <cell r="BS6" t="str">
            <v>湘潭宏顺</v>
          </cell>
        </row>
        <row r="7">
          <cell r="C7" t="str">
            <v>王启明</v>
          </cell>
          <cell r="D7" t="str">
            <v>生产制造部</v>
          </cell>
          <cell r="E7">
            <v>45809</v>
          </cell>
          <cell r="F7" t="str">
            <v>仓管员</v>
          </cell>
          <cell r="G7">
            <v>45931</v>
          </cell>
          <cell r="H7">
            <v>24</v>
          </cell>
          <cell r="I7">
            <v>28</v>
          </cell>
          <cell r="J7">
            <v>12</v>
          </cell>
          <cell r="K7">
            <v>42</v>
          </cell>
        </row>
        <row r="7">
          <cell r="O7">
            <v>2100</v>
          </cell>
        </row>
        <row r="7">
          <cell r="U7">
            <v>2100</v>
          </cell>
          <cell r="V7">
            <v>918</v>
          </cell>
          <cell r="W7">
            <v>730</v>
          </cell>
        </row>
        <row r="7">
          <cell r="AD7">
            <v>1230</v>
          </cell>
        </row>
        <row r="7">
          <cell r="AF7">
            <v>560</v>
          </cell>
        </row>
        <row r="7">
          <cell r="AI7">
            <v>-20</v>
          </cell>
        </row>
        <row r="7">
          <cell r="AM7">
            <v>5518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</row>
        <row r="7">
          <cell r="AY7">
            <v>5518</v>
          </cell>
          <cell r="AZ7">
            <v>0</v>
          </cell>
        </row>
        <row r="7">
          <cell r="BD7">
            <v>53.4</v>
          </cell>
        </row>
        <row r="7">
          <cell r="BJ7">
            <v>5464.6</v>
          </cell>
        </row>
        <row r="7">
          <cell r="BM7">
            <v>18.7687074829932</v>
          </cell>
          <cell r="BN7">
            <v>18.587074829932</v>
          </cell>
          <cell r="BO7" t="str">
            <v>430321196709174557</v>
          </cell>
          <cell r="BP7" t="str">
            <v>劳务工-劳务发放</v>
          </cell>
        </row>
        <row r="7">
          <cell r="BR7" t="str">
            <v>430321196709174557</v>
          </cell>
          <cell r="BS7" t="str">
            <v>湘潭宏顺</v>
          </cell>
        </row>
        <row r="8">
          <cell r="C8" t="str">
            <v>殷胜</v>
          </cell>
          <cell r="D8" t="str">
            <v>生产制造部</v>
          </cell>
          <cell r="E8">
            <v>41492</v>
          </cell>
          <cell r="F8" t="str">
            <v>库管</v>
          </cell>
          <cell r="G8">
            <v>45931</v>
          </cell>
          <cell r="H8">
            <v>24</v>
          </cell>
          <cell r="I8">
            <v>22</v>
          </cell>
          <cell r="J8">
            <v>0</v>
          </cell>
          <cell r="K8">
            <v>0</v>
          </cell>
        </row>
        <row r="8">
          <cell r="O8">
            <v>1925</v>
          </cell>
        </row>
        <row r="8">
          <cell r="U8">
            <v>1925</v>
          </cell>
          <cell r="V8">
            <v>0</v>
          </cell>
          <cell r="W8">
            <v>850</v>
          </cell>
          <cell r="X8">
            <v>240</v>
          </cell>
        </row>
        <row r="8">
          <cell r="AD8">
            <v>1500</v>
          </cell>
        </row>
        <row r="8">
          <cell r="AF8">
            <v>252</v>
          </cell>
        </row>
        <row r="8">
          <cell r="AM8">
            <v>4767</v>
          </cell>
          <cell r="AN8">
            <v>328</v>
          </cell>
          <cell r="AO8">
            <v>82</v>
          </cell>
          <cell r="AP8">
            <v>12.3</v>
          </cell>
          <cell r="AQ8">
            <v>15</v>
          </cell>
          <cell r="AR8">
            <v>205</v>
          </cell>
        </row>
        <row r="8">
          <cell r="AY8">
            <v>4124.7</v>
          </cell>
          <cell r="AZ8">
            <v>0</v>
          </cell>
        </row>
        <row r="8">
          <cell r="BB8">
            <v>0</v>
          </cell>
          <cell r="BC8">
            <v>0</v>
          </cell>
        </row>
        <row r="8">
          <cell r="BJ8">
            <v>4124.7</v>
          </cell>
        </row>
        <row r="8">
          <cell r="BM8">
            <v>20.6363636363636</v>
          </cell>
          <cell r="BN8">
            <v>17.8558441558442</v>
          </cell>
          <cell r="BO8" t="str">
            <v>430211199107030412</v>
          </cell>
          <cell r="BP8" t="str">
            <v>合同工</v>
          </cell>
          <cell r="BQ8">
            <v>627.3</v>
          </cell>
          <cell r="BR8" t="str">
            <v>430211199107030412</v>
          </cell>
          <cell r="BS8" t="str">
            <v>湖南荣昌</v>
          </cell>
        </row>
        <row r="9">
          <cell r="C9" t="str">
            <v>邹彬彬</v>
          </cell>
          <cell r="D9" t="str">
            <v>生产制造部</v>
          </cell>
          <cell r="E9">
            <v>45708</v>
          </cell>
          <cell r="F9" t="str">
            <v>库管</v>
          </cell>
          <cell r="G9">
            <v>45931</v>
          </cell>
          <cell r="H9">
            <v>24</v>
          </cell>
          <cell r="I9">
            <v>26</v>
          </cell>
          <cell r="J9">
            <v>12</v>
          </cell>
          <cell r="K9">
            <v>21</v>
          </cell>
        </row>
        <row r="9">
          <cell r="O9">
            <v>2100</v>
          </cell>
        </row>
        <row r="9">
          <cell r="U9">
            <v>2100</v>
          </cell>
          <cell r="V9">
            <v>561</v>
          </cell>
          <cell r="W9">
            <v>850</v>
          </cell>
        </row>
        <row r="9">
          <cell r="AD9">
            <v>1500</v>
          </cell>
        </row>
        <row r="9">
          <cell r="AF9">
            <v>520</v>
          </cell>
        </row>
        <row r="9">
          <cell r="AM9">
            <v>5531</v>
          </cell>
          <cell r="AN9">
            <v>344.64</v>
          </cell>
          <cell r="AO9">
            <v>86.16</v>
          </cell>
          <cell r="AP9">
            <v>12.92</v>
          </cell>
          <cell r="AQ9">
            <v>15</v>
          </cell>
        </row>
        <row r="9">
          <cell r="AY9">
            <v>5072.28</v>
          </cell>
          <cell r="AZ9">
            <v>0</v>
          </cell>
        </row>
        <row r="9">
          <cell r="BB9">
            <v>0</v>
          </cell>
          <cell r="BC9">
            <v>0</v>
          </cell>
        </row>
        <row r="9">
          <cell r="BJ9">
            <v>5072.28</v>
          </cell>
        </row>
        <row r="9">
          <cell r="BM9">
            <v>20.2600732600733</v>
          </cell>
          <cell r="BN9">
            <v>18.5797802197802</v>
          </cell>
          <cell r="BO9" t="str">
            <v>432524199310095422</v>
          </cell>
          <cell r="BP9" t="str">
            <v>合同工</v>
          </cell>
          <cell r="BQ9">
            <v>443.72</v>
          </cell>
          <cell r="BR9" t="str">
            <v>432524199310095422</v>
          </cell>
          <cell r="BS9" t="str">
            <v>湖南荣昌</v>
          </cell>
        </row>
        <row r="10">
          <cell r="C10" t="str">
            <v>何柒林</v>
          </cell>
          <cell r="D10" t="str">
            <v>生产制造部</v>
          </cell>
          <cell r="E10">
            <v>45658</v>
          </cell>
          <cell r="F10" t="str">
            <v>电工</v>
          </cell>
          <cell r="G10">
            <v>45931</v>
          </cell>
          <cell r="H10">
            <v>24</v>
          </cell>
          <cell r="I10">
            <v>24</v>
          </cell>
        </row>
        <row r="10">
          <cell r="N10">
            <v>2700</v>
          </cell>
          <cell r="O10">
            <v>2000</v>
          </cell>
        </row>
        <row r="10">
          <cell r="U10">
            <v>4700</v>
          </cell>
        </row>
        <row r="10">
          <cell r="W10">
            <v>500</v>
          </cell>
        </row>
        <row r="10">
          <cell r="AF10">
            <v>480</v>
          </cell>
        </row>
        <row r="10">
          <cell r="AL10">
            <v>433.333333333333</v>
          </cell>
          <cell r="AM10">
            <v>6113.33</v>
          </cell>
          <cell r="AN10">
            <v>344.64</v>
          </cell>
          <cell r="AO10">
            <v>81.44</v>
          </cell>
          <cell r="AP10">
            <v>12.92</v>
          </cell>
          <cell r="AQ10">
            <v>15</v>
          </cell>
        </row>
        <row r="10">
          <cell r="AY10">
            <v>5659.33</v>
          </cell>
          <cell r="AZ10">
            <v>20.23</v>
          </cell>
        </row>
        <row r="10">
          <cell r="BB10">
            <v>0</v>
          </cell>
          <cell r="BC10">
            <v>0</v>
          </cell>
        </row>
        <row r="10">
          <cell r="BJ10">
            <v>5639.1</v>
          </cell>
        </row>
        <row r="10">
          <cell r="BM10">
            <v>24.259246031746</v>
          </cell>
          <cell r="BN10">
            <v>22.377380952381</v>
          </cell>
          <cell r="BO10" t="str">
            <v>430203197604116015</v>
          </cell>
          <cell r="BP10" t="str">
            <v>合同工</v>
          </cell>
          <cell r="BQ10">
            <v>439</v>
          </cell>
          <cell r="BR10" t="str">
            <v>430203197604116015</v>
          </cell>
          <cell r="BS10" t="str">
            <v>湖南荣昌</v>
          </cell>
        </row>
        <row r="11">
          <cell r="C11" t="str">
            <v>周建华</v>
          </cell>
          <cell r="D11" t="str">
            <v>生产制造部</v>
          </cell>
          <cell r="E11">
            <v>45802</v>
          </cell>
          <cell r="F11" t="str">
            <v>电工</v>
          </cell>
          <cell r="G11">
            <v>45931</v>
          </cell>
          <cell r="H11">
            <v>24</v>
          </cell>
          <cell r="I11">
            <v>27</v>
          </cell>
        </row>
        <row r="11">
          <cell r="N11">
            <v>3037.5</v>
          </cell>
          <cell r="O11">
            <v>2250</v>
          </cell>
        </row>
        <row r="11">
          <cell r="U11">
            <v>5287.5</v>
          </cell>
        </row>
        <row r="11">
          <cell r="W11">
            <v>562.5</v>
          </cell>
        </row>
        <row r="11">
          <cell r="AF11">
            <v>540</v>
          </cell>
        </row>
        <row r="11">
          <cell r="AM11">
            <v>6390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1">
          <cell r="AY11">
            <v>6390</v>
          </cell>
          <cell r="AZ11">
            <v>0</v>
          </cell>
        </row>
        <row r="11">
          <cell r="BC11">
            <v>0</v>
          </cell>
        </row>
        <row r="11">
          <cell r="BJ11">
            <v>6390</v>
          </cell>
        </row>
        <row r="11">
          <cell r="BM11">
            <v>22.5396825396825</v>
          </cell>
          <cell r="BN11">
            <v>22.5396825396825</v>
          </cell>
          <cell r="BO11" t="str">
            <v>430321196701185593</v>
          </cell>
          <cell r="BP11" t="str">
            <v>劳务工-劳务发放</v>
          </cell>
          <cell r="BQ11">
            <v>0</v>
          </cell>
          <cell r="BR11" t="str">
            <v>430321196701185593</v>
          </cell>
          <cell r="BS11" t="str">
            <v>湘潭宏顺</v>
          </cell>
        </row>
        <row r="12">
          <cell r="C12" t="str">
            <v>赖金龙</v>
          </cell>
          <cell r="D12" t="str">
            <v>生产制造部</v>
          </cell>
          <cell r="E12">
            <v>45810</v>
          </cell>
          <cell r="F12" t="str">
            <v>电工</v>
          </cell>
          <cell r="G12">
            <v>45931</v>
          </cell>
          <cell r="H12">
            <v>24</v>
          </cell>
          <cell r="I12">
            <v>27</v>
          </cell>
        </row>
        <row r="12">
          <cell r="N12">
            <v>3037.5</v>
          </cell>
          <cell r="O12">
            <v>2250</v>
          </cell>
          <cell r="P12">
            <v>0</v>
          </cell>
        </row>
        <row r="12">
          <cell r="R12">
            <v>0</v>
          </cell>
        </row>
        <row r="12">
          <cell r="U12">
            <v>5287.5</v>
          </cell>
        </row>
        <row r="12">
          <cell r="W12">
            <v>562.5</v>
          </cell>
        </row>
        <row r="12">
          <cell r="AF12">
            <v>540</v>
          </cell>
        </row>
        <row r="12">
          <cell r="AM12">
            <v>6390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</row>
        <row r="12">
          <cell r="AY12">
            <v>6390</v>
          </cell>
          <cell r="AZ12">
            <v>0</v>
          </cell>
        </row>
        <row r="12">
          <cell r="BD12">
            <v>43.74</v>
          </cell>
        </row>
        <row r="12">
          <cell r="BJ12">
            <v>6346.26</v>
          </cell>
        </row>
        <row r="12">
          <cell r="BM12">
            <v>22.5396825396825</v>
          </cell>
          <cell r="BN12">
            <v>22.3853968253968</v>
          </cell>
          <cell r="BO12" t="str">
            <v>430321198801019014</v>
          </cell>
          <cell r="BP12" t="str">
            <v>劳务工-劳务发放</v>
          </cell>
        </row>
        <row r="12">
          <cell r="BR12" t="str">
            <v>430321198801019014</v>
          </cell>
          <cell r="BS12" t="str">
            <v>湘潭宏顺</v>
          </cell>
        </row>
        <row r="13">
          <cell r="C13" t="str">
            <v>王虎彪</v>
          </cell>
          <cell r="D13" t="str">
            <v>生产制造部</v>
          </cell>
          <cell r="E13">
            <v>44743</v>
          </cell>
          <cell r="F13" t="str">
            <v>发泡操作工</v>
          </cell>
          <cell r="G13">
            <v>45931</v>
          </cell>
          <cell r="H13">
            <v>24</v>
          </cell>
          <cell r="I13">
            <v>25</v>
          </cell>
        </row>
        <row r="13">
          <cell r="N13">
            <v>5200</v>
          </cell>
        </row>
        <row r="13">
          <cell r="R13">
            <v>300</v>
          </cell>
        </row>
        <row r="13">
          <cell r="U13">
            <v>5500</v>
          </cell>
        </row>
        <row r="13">
          <cell r="W13">
            <v>473.958333333333</v>
          </cell>
          <cell r="X13">
            <v>60</v>
          </cell>
        </row>
        <row r="13">
          <cell r="AD13">
            <v>520.833333333333</v>
          </cell>
        </row>
        <row r="13">
          <cell r="AF13">
            <v>500</v>
          </cell>
        </row>
        <row r="13">
          <cell r="AI13">
            <v>-20</v>
          </cell>
        </row>
        <row r="13">
          <cell r="AM13">
            <v>7034.79</v>
          </cell>
          <cell r="AN13">
            <v>344.64</v>
          </cell>
          <cell r="AO13">
            <v>86.16</v>
          </cell>
          <cell r="AP13">
            <v>12.92</v>
          </cell>
          <cell r="AQ13">
            <v>15</v>
          </cell>
        </row>
        <row r="13">
          <cell r="AY13">
            <v>6576.07</v>
          </cell>
          <cell r="AZ13">
            <v>47.73</v>
          </cell>
        </row>
        <row r="13">
          <cell r="BB13">
            <v>0</v>
          </cell>
          <cell r="BC13">
            <v>0</v>
          </cell>
          <cell r="BD13">
            <v>34.8</v>
          </cell>
        </row>
        <row r="13">
          <cell r="BJ13">
            <v>6493.54</v>
          </cell>
        </row>
        <row r="13">
          <cell r="BM13">
            <v>26.7992</v>
          </cell>
          <cell r="BN13">
            <v>24.7372952380952</v>
          </cell>
          <cell r="BO13" t="str">
            <v>430221197608157116</v>
          </cell>
          <cell r="BP13" t="str">
            <v>劳务工</v>
          </cell>
          <cell r="BQ13">
            <v>443.72</v>
          </cell>
          <cell r="BR13" t="str">
            <v>430221197608157116</v>
          </cell>
          <cell r="BS13" t="str">
            <v>鑫起</v>
          </cell>
        </row>
        <row r="14">
          <cell r="C14" t="str">
            <v>麻志超</v>
          </cell>
          <cell r="D14" t="str">
            <v>生产制造部</v>
          </cell>
          <cell r="E14">
            <v>44741</v>
          </cell>
          <cell r="F14" t="str">
            <v>设备维护及模具工程师</v>
          </cell>
          <cell r="G14">
            <v>45931</v>
          </cell>
          <cell r="H14">
            <v>24</v>
          </cell>
          <cell r="I14">
            <v>24</v>
          </cell>
        </row>
        <row r="14">
          <cell r="N14">
            <v>4500</v>
          </cell>
          <cell r="O14">
            <v>0</v>
          </cell>
        </row>
        <row r="14">
          <cell r="U14">
            <v>4500</v>
          </cell>
        </row>
        <row r="14">
          <cell r="W14">
            <v>480</v>
          </cell>
          <cell r="X14">
            <v>60</v>
          </cell>
        </row>
        <row r="14">
          <cell r="AD14">
            <v>961.538461538462</v>
          </cell>
        </row>
        <row r="14">
          <cell r="AF14">
            <v>480</v>
          </cell>
        </row>
        <row r="14">
          <cell r="AM14">
            <v>6481.54</v>
          </cell>
          <cell r="AN14">
            <v>440</v>
          </cell>
          <cell r="AO14">
            <v>110</v>
          </cell>
          <cell r="AP14">
            <v>16.5</v>
          </cell>
          <cell r="AQ14">
            <v>15</v>
          </cell>
        </row>
        <row r="14">
          <cell r="AY14">
            <v>5900.04</v>
          </cell>
          <cell r="AZ14">
            <v>27.45</v>
          </cell>
        </row>
        <row r="14">
          <cell r="BB14">
            <v>0</v>
          </cell>
          <cell r="BC14">
            <v>0</v>
          </cell>
          <cell r="BD14">
            <v>34.8</v>
          </cell>
        </row>
        <row r="14">
          <cell r="BJ14">
            <v>5837.79</v>
          </cell>
        </row>
        <row r="14">
          <cell r="BM14">
            <v>25.7203968253968</v>
          </cell>
          <cell r="BN14">
            <v>23.1658333333333</v>
          </cell>
          <cell r="BO14" t="str">
            <v>433124196808279056</v>
          </cell>
          <cell r="BP14" t="str">
            <v>劳务工</v>
          </cell>
          <cell r="BQ14">
            <v>566.5</v>
          </cell>
          <cell r="BR14" t="str">
            <v>433124196808279056</v>
          </cell>
          <cell r="BS14" t="str">
            <v>鑫起</v>
          </cell>
        </row>
        <row r="15">
          <cell r="C15" t="str">
            <v>赵新辉</v>
          </cell>
          <cell r="D15" t="str">
            <v>生产制造部</v>
          </cell>
          <cell r="E15">
            <v>41689</v>
          </cell>
          <cell r="F15" t="str">
            <v>发泡设备维修</v>
          </cell>
          <cell r="G15">
            <v>45931</v>
          </cell>
          <cell r="H15">
            <v>26</v>
          </cell>
          <cell r="I15">
            <v>28.45</v>
          </cell>
        </row>
        <row r="15">
          <cell r="M15">
            <v>96.8387289982425</v>
          </cell>
          <cell r="N15">
            <v>2755.06184</v>
          </cell>
          <cell r="O15">
            <v>1630.40384615385</v>
          </cell>
          <cell r="P15">
            <v>0</v>
          </cell>
        </row>
        <row r="15">
          <cell r="R15">
            <v>300</v>
          </cell>
        </row>
        <row r="15">
          <cell r="U15">
            <v>4685.46568615385</v>
          </cell>
        </row>
        <row r="15">
          <cell r="W15">
            <v>294</v>
          </cell>
          <cell r="X15">
            <v>220</v>
          </cell>
        </row>
        <row r="15">
          <cell r="AA15">
            <v>227.6</v>
          </cell>
        </row>
        <row r="15">
          <cell r="AD15">
            <v>1000</v>
          </cell>
        </row>
        <row r="15">
          <cell r="AF15">
            <v>532</v>
          </cell>
        </row>
        <row r="15">
          <cell r="AL15">
            <v>90</v>
          </cell>
          <cell r="AM15">
            <v>7049.07</v>
          </cell>
          <cell r="AN15">
            <v>344.64</v>
          </cell>
          <cell r="AO15">
            <v>86.16</v>
          </cell>
          <cell r="AP15">
            <v>12.92</v>
          </cell>
          <cell r="AQ15">
            <v>15</v>
          </cell>
          <cell r="AR15">
            <v>215</v>
          </cell>
        </row>
        <row r="15">
          <cell r="AY15">
            <v>6375.35</v>
          </cell>
          <cell r="AZ15">
            <v>41.71</v>
          </cell>
        </row>
        <row r="15">
          <cell r="BB15">
            <v>0</v>
          </cell>
          <cell r="BC15">
            <v>0</v>
          </cell>
        </row>
        <row r="15">
          <cell r="BJ15">
            <v>6333.64</v>
          </cell>
        </row>
        <row r="15">
          <cell r="BM15">
            <v>23.5971880492091</v>
          </cell>
          <cell r="BN15">
            <v>21.2022428655118</v>
          </cell>
          <cell r="BO15" t="str">
            <v>430423198210115811</v>
          </cell>
          <cell r="BP15" t="str">
            <v>合同工</v>
          </cell>
          <cell r="BQ15">
            <v>658.72</v>
          </cell>
          <cell r="BR15" t="str">
            <v>430423198210115811</v>
          </cell>
          <cell r="BS15" t="str">
            <v>湖南荣昌</v>
          </cell>
        </row>
        <row r="16">
          <cell r="C16" t="str">
            <v>肖燕丹</v>
          </cell>
          <cell r="D16" t="str">
            <v>生产制造部</v>
          </cell>
          <cell r="E16">
            <v>44801</v>
          </cell>
          <cell r="F16" t="str">
            <v>发泡</v>
          </cell>
          <cell r="G16">
            <v>45931</v>
          </cell>
          <cell r="H16">
            <v>24</v>
          </cell>
          <cell r="I16">
            <v>22.83375</v>
          </cell>
        </row>
        <row r="16">
          <cell r="M16">
            <v>0</v>
          </cell>
          <cell r="N16">
            <v>0</v>
          </cell>
          <cell r="O16">
            <v>2093.09375</v>
          </cell>
          <cell r="P16">
            <v>0</v>
          </cell>
        </row>
        <row r="16">
          <cell r="R16">
            <v>0</v>
          </cell>
        </row>
        <row r="16">
          <cell r="U16">
            <v>2093.09375</v>
          </cell>
        </row>
        <row r="16">
          <cell r="W16">
            <v>0</v>
          </cell>
          <cell r="X16">
            <v>60</v>
          </cell>
        </row>
        <row r="16">
          <cell r="AA16">
            <v>0</v>
          </cell>
        </row>
        <row r="16">
          <cell r="AD16">
            <v>0</v>
          </cell>
        </row>
        <row r="16">
          <cell r="AF16">
            <v>276</v>
          </cell>
        </row>
        <row r="16">
          <cell r="AM16">
            <v>2429.09</v>
          </cell>
          <cell r="AN16">
            <v>325.76</v>
          </cell>
          <cell r="AO16">
            <v>81.44</v>
          </cell>
          <cell r="AP16">
            <v>12.22</v>
          </cell>
          <cell r="AQ16">
            <v>15</v>
          </cell>
          <cell r="AR16">
            <v>205</v>
          </cell>
        </row>
        <row r="16">
          <cell r="AY16">
            <v>1789.67</v>
          </cell>
          <cell r="AZ16">
            <v>0</v>
          </cell>
        </row>
        <row r="16">
          <cell r="BB16">
            <v>0</v>
          </cell>
          <cell r="BC16">
            <v>0</v>
          </cell>
        </row>
        <row r="16">
          <cell r="BJ16">
            <v>1789.67</v>
          </cell>
        </row>
        <row r="16">
          <cell r="BM16">
            <v>10.1315773695475</v>
          </cell>
          <cell r="BN16">
            <v>7.46459788272894</v>
          </cell>
          <cell r="BO16" t="str">
            <v>43032119730510854X</v>
          </cell>
          <cell r="BP16" t="str">
            <v>合同工</v>
          </cell>
          <cell r="BQ16">
            <v>624.42</v>
          </cell>
          <cell r="BR16" t="str">
            <v>43032119730510854X</v>
          </cell>
          <cell r="BS16" t="str">
            <v>湖南荣昌</v>
          </cell>
        </row>
        <row r="17">
          <cell r="C17" t="str">
            <v>左昌福</v>
          </cell>
          <cell r="D17" t="str">
            <v>生产制造部</v>
          </cell>
          <cell r="E17">
            <v>43554</v>
          </cell>
          <cell r="F17" t="str">
            <v>发泡操作工</v>
          </cell>
          <cell r="G17">
            <v>45931</v>
          </cell>
          <cell r="H17">
            <v>23</v>
          </cell>
          <cell r="I17">
            <v>23</v>
          </cell>
        </row>
        <row r="17">
          <cell r="M17">
            <v>110.769674782609</v>
          </cell>
          <cell r="N17">
            <v>2547.70252</v>
          </cell>
          <cell r="O17">
            <v>1490</v>
          </cell>
          <cell r="P17">
            <v>0</v>
          </cell>
        </row>
        <row r="17">
          <cell r="R17">
            <v>200</v>
          </cell>
        </row>
        <row r="17">
          <cell r="U17">
            <v>4237.70252</v>
          </cell>
        </row>
        <row r="17">
          <cell r="W17">
            <v>294</v>
          </cell>
          <cell r="X17">
            <v>120</v>
          </cell>
        </row>
        <row r="17">
          <cell r="AA17">
            <v>184</v>
          </cell>
        </row>
        <row r="17">
          <cell r="AD17">
            <v>800</v>
          </cell>
        </row>
        <row r="17">
          <cell r="AF17">
            <v>460</v>
          </cell>
        </row>
        <row r="17">
          <cell r="AI17">
            <v>-10</v>
          </cell>
        </row>
        <row r="17">
          <cell r="AM17">
            <v>6085.7</v>
          </cell>
          <cell r="AN17">
            <v>344.64</v>
          </cell>
          <cell r="AO17">
            <v>86.16</v>
          </cell>
          <cell r="AP17">
            <v>12.92</v>
          </cell>
          <cell r="AQ17">
            <v>15</v>
          </cell>
          <cell r="AR17">
            <v>211</v>
          </cell>
        </row>
        <row r="17">
          <cell r="AY17">
            <v>5415.98</v>
          </cell>
          <cell r="AZ17">
            <v>12.93</v>
          </cell>
        </row>
        <row r="17">
          <cell r="BB17">
            <v>0</v>
          </cell>
          <cell r="BC17">
            <v>0</v>
          </cell>
          <cell r="BD17">
            <v>28</v>
          </cell>
        </row>
        <row r="17">
          <cell r="BJ17">
            <v>5375.05</v>
          </cell>
        </row>
        <row r="17">
          <cell r="BM17">
            <v>25.1995859213251</v>
          </cell>
          <cell r="BN17">
            <v>22.2569358178054</v>
          </cell>
          <cell r="BO17" t="str">
            <v>430281199707024314</v>
          </cell>
          <cell r="BP17" t="str">
            <v>合同工</v>
          </cell>
          <cell r="BQ17">
            <v>654.72</v>
          </cell>
          <cell r="BR17" t="str">
            <v>430281199707024314</v>
          </cell>
          <cell r="BS17" t="str">
            <v>湖南荣昌</v>
          </cell>
        </row>
        <row r="18">
          <cell r="C18" t="str">
            <v>吴国秋</v>
          </cell>
          <cell r="D18" t="str">
            <v>生产制造部</v>
          </cell>
          <cell r="E18">
            <v>41956</v>
          </cell>
          <cell r="F18" t="str">
            <v>发泡操作工</v>
          </cell>
          <cell r="G18">
            <v>45931</v>
          </cell>
          <cell r="H18">
            <v>25</v>
          </cell>
          <cell r="I18">
            <v>24</v>
          </cell>
        </row>
        <row r="18">
          <cell r="M18">
            <v>104.887573333333</v>
          </cell>
          <cell r="N18">
            <v>2517.30176</v>
          </cell>
          <cell r="O18">
            <v>1430.4</v>
          </cell>
          <cell r="P18">
            <v>100</v>
          </cell>
        </row>
        <row r="18">
          <cell r="R18">
            <v>200</v>
          </cell>
        </row>
        <row r="18">
          <cell r="U18">
            <v>4247.70176</v>
          </cell>
        </row>
        <row r="18">
          <cell r="W18">
            <v>279</v>
          </cell>
          <cell r="X18">
            <v>200</v>
          </cell>
        </row>
        <row r="18">
          <cell r="AA18">
            <v>192</v>
          </cell>
        </row>
        <row r="18">
          <cell r="AD18">
            <v>700</v>
          </cell>
        </row>
        <row r="18">
          <cell r="AF18">
            <v>480</v>
          </cell>
        </row>
        <row r="18">
          <cell r="AM18">
            <v>6098.7</v>
          </cell>
          <cell r="AN18">
            <v>344.64</v>
          </cell>
          <cell r="AO18">
            <v>86.16</v>
          </cell>
          <cell r="AP18">
            <v>12.92</v>
          </cell>
          <cell r="AQ18">
            <v>15</v>
          </cell>
          <cell r="AR18">
            <v>184</v>
          </cell>
        </row>
        <row r="18">
          <cell r="AY18">
            <v>5455.98</v>
          </cell>
          <cell r="AZ18">
            <v>14.13</v>
          </cell>
        </row>
        <row r="18">
          <cell r="BB18">
            <v>0</v>
          </cell>
          <cell r="BC18">
            <v>0</v>
          </cell>
        </row>
        <row r="18">
          <cell r="BJ18">
            <v>5441.85</v>
          </cell>
        </row>
        <row r="18">
          <cell r="BM18">
            <v>24.2011904761905</v>
          </cell>
          <cell r="BN18">
            <v>21.5946428571429</v>
          </cell>
          <cell r="BO18" t="str">
            <v>430221198608302314</v>
          </cell>
          <cell r="BP18" t="str">
            <v>合同工</v>
          </cell>
          <cell r="BQ18">
            <v>627.72</v>
          </cell>
          <cell r="BR18" t="str">
            <v>430221198608302314</v>
          </cell>
          <cell r="BS18" t="str">
            <v>湖南荣昌</v>
          </cell>
        </row>
        <row r="19">
          <cell r="C19" t="str">
            <v>张迪辉</v>
          </cell>
          <cell r="D19" t="str">
            <v>生产制造部</v>
          </cell>
          <cell r="E19">
            <v>43669</v>
          </cell>
          <cell r="F19" t="str">
            <v>发泡操作工</v>
          </cell>
          <cell r="G19">
            <v>45931</v>
          </cell>
          <cell r="H19">
            <v>26</v>
          </cell>
          <cell r="I19">
            <v>27</v>
          </cell>
        </row>
        <row r="19">
          <cell r="M19">
            <v>94.0333725925926</v>
          </cell>
          <cell r="N19">
            <v>2538.90106</v>
          </cell>
          <cell r="O19">
            <v>1547.30769230769</v>
          </cell>
          <cell r="P19">
            <v>150</v>
          </cell>
        </row>
        <row r="19">
          <cell r="R19">
            <v>300</v>
          </cell>
        </row>
        <row r="19">
          <cell r="U19">
            <v>4536.20875230769</v>
          </cell>
        </row>
        <row r="19">
          <cell r="W19">
            <v>288</v>
          </cell>
          <cell r="X19">
            <v>120</v>
          </cell>
        </row>
        <row r="19">
          <cell r="AA19">
            <v>216</v>
          </cell>
        </row>
        <row r="19">
          <cell r="AD19">
            <v>700</v>
          </cell>
        </row>
        <row r="19">
          <cell r="AF19">
            <v>540</v>
          </cell>
        </row>
        <row r="19">
          <cell r="AM19">
            <v>6400.21</v>
          </cell>
          <cell r="AN19">
            <v>344.64</v>
          </cell>
          <cell r="AO19">
            <v>86.16</v>
          </cell>
          <cell r="AP19">
            <v>12.92</v>
          </cell>
          <cell r="AQ19">
            <v>15</v>
          </cell>
        </row>
        <row r="19">
          <cell r="AY19">
            <v>5941.49</v>
          </cell>
          <cell r="AZ19">
            <v>28.7</v>
          </cell>
        </row>
        <row r="19">
          <cell r="BB19">
            <v>0</v>
          </cell>
          <cell r="BC19">
            <v>0</v>
          </cell>
        </row>
        <row r="19">
          <cell r="BJ19">
            <v>5912.79</v>
          </cell>
        </row>
        <row r="19">
          <cell r="BM19">
            <v>22.57569664903</v>
          </cell>
          <cell r="BN19">
            <v>20.8564021164021</v>
          </cell>
          <cell r="BO19" t="str">
            <v>430202197307261033</v>
          </cell>
          <cell r="BP19" t="str">
            <v>劳务工</v>
          </cell>
          <cell r="BQ19">
            <v>443.72</v>
          </cell>
          <cell r="BR19" t="str">
            <v>430202197307261033</v>
          </cell>
          <cell r="BS19" t="str">
            <v>鑫起</v>
          </cell>
        </row>
        <row r="20">
          <cell r="C20" t="str">
            <v>毛伟</v>
          </cell>
          <cell r="D20" t="str">
            <v>生产制造部</v>
          </cell>
          <cell r="E20">
            <v>41234</v>
          </cell>
          <cell r="F20" t="str">
            <v>发泡操作工</v>
          </cell>
          <cell r="G20">
            <v>45931</v>
          </cell>
          <cell r="H20">
            <v>26</v>
          </cell>
          <cell r="I20">
            <v>26</v>
          </cell>
        </row>
        <row r="20">
          <cell r="M20">
            <v>118.627221606405</v>
          </cell>
          <cell r="N20">
            <v>3084.30776176653</v>
          </cell>
          <cell r="O20">
            <v>1490</v>
          </cell>
          <cell r="P20">
            <v>100</v>
          </cell>
        </row>
        <row r="20">
          <cell r="R20">
            <v>300</v>
          </cell>
        </row>
        <row r="20">
          <cell r="U20">
            <v>4974.30776176653</v>
          </cell>
        </row>
        <row r="20">
          <cell r="W20">
            <v>270</v>
          </cell>
          <cell r="X20">
            <v>240</v>
          </cell>
        </row>
        <row r="20">
          <cell r="AA20">
            <v>208</v>
          </cell>
        </row>
        <row r="20">
          <cell r="AD20">
            <v>200</v>
          </cell>
        </row>
        <row r="20">
          <cell r="AF20">
            <v>520</v>
          </cell>
        </row>
        <row r="20">
          <cell r="AM20">
            <v>6412.31</v>
          </cell>
          <cell r="AN20">
            <v>344.64</v>
          </cell>
          <cell r="AO20">
            <v>86.16</v>
          </cell>
          <cell r="AP20">
            <v>12.92</v>
          </cell>
          <cell r="AQ20">
            <v>15</v>
          </cell>
        </row>
        <row r="20"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1500</v>
          </cell>
        </row>
        <row r="20">
          <cell r="AY20">
            <v>4453.59</v>
          </cell>
          <cell r="AZ20">
            <v>0</v>
          </cell>
        </row>
        <row r="20">
          <cell r="BB20">
            <v>0</v>
          </cell>
          <cell r="BC20">
            <v>1500</v>
          </cell>
        </row>
        <row r="20">
          <cell r="BJ20">
            <v>5953.59</v>
          </cell>
        </row>
        <row r="20">
          <cell r="BM20">
            <v>23.488315018315</v>
          </cell>
          <cell r="BN20">
            <v>21.808021978022</v>
          </cell>
          <cell r="BO20" t="str">
            <v>432930196510231818</v>
          </cell>
          <cell r="BP20" t="str">
            <v>劳务工</v>
          </cell>
          <cell r="BQ20">
            <v>443.72</v>
          </cell>
          <cell r="BR20" t="str">
            <v>432930196510231818</v>
          </cell>
          <cell r="BS20" t="str">
            <v>鑫起</v>
          </cell>
        </row>
        <row r="21">
          <cell r="C21" t="str">
            <v>陈爱军</v>
          </cell>
          <cell r="D21" t="str">
            <v>生产制造部</v>
          </cell>
          <cell r="E21">
            <v>44803</v>
          </cell>
          <cell r="F21" t="str">
            <v>发泡操作工</v>
          </cell>
          <cell r="G21">
            <v>45931</v>
          </cell>
          <cell r="H21">
            <v>25</v>
          </cell>
          <cell r="I21">
            <v>25</v>
          </cell>
        </row>
        <row r="21">
          <cell r="M21">
            <v>105.79924</v>
          </cell>
          <cell r="N21">
            <v>2644.981</v>
          </cell>
          <cell r="O21">
            <v>1490</v>
          </cell>
          <cell r="P21">
            <v>150</v>
          </cell>
        </row>
        <row r="21">
          <cell r="R21">
            <v>300</v>
          </cell>
        </row>
        <row r="21">
          <cell r="U21">
            <v>4584.981</v>
          </cell>
        </row>
        <row r="21">
          <cell r="W21">
            <v>261</v>
          </cell>
          <cell r="X21">
            <v>60</v>
          </cell>
        </row>
        <row r="21">
          <cell r="AA21">
            <v>200</v>
          </cell>
        </row>
        <row r="21">
          <cell r="AD21">
            <v>192.307692307692</v>
          </cell>
        </row>
        <row r="21">
          <cell r="AF21">
            <v>500</v>
          </cell>
        </row>
        <row r="21">
          <cell r="AM21">
            <v>5798.29</v>
          </cell>
          <cell r="AN21">
            <v>344.64</v>
          </cell>
          <cell r="AO21">
            <v>86.16</v>
          </cell>
          <cell r="AP21">
            <v>12.92</v>
          </cell>
          <cell r="AQ21">
            <v>15</v>
          </cell>
        </row>
        <row r="21">
          <cell r="AY21">
            <v>5339.57</v>
          </cell>
          <cell r="AZ21">
            <v>10.64</v>
          </cell>
        </row>
        <row r="21">
          <cell r="BB21">
            <v>0</v>
          </cell>
          <cell r="BC21">
            <v>0</v>
          </cell>
        </row>
        <row r="21">
          <cell r="BJ21">
            <v>5328.93</v>
          </cell>
        </row>
        <row r="21">
          <cell r="BM21">
            <v>22.0887238095238</v>
          </cell>
          <cell r="BN21">
            <v>20.3006857142857</v>
          </cell>
          <cell r="BO21" t="str">
            <v>432621197509014113</v>
          </cell>
          <cell r="BP21" t="str">
            <v>劳务工</v>
          </cell>
          <cell r="BQ21">
            <v>443.72</v>
          </cell>
          <cell r="BR21" t="str">
            <v>432621197509014113</v>
          </cell>
          <cell r="BS21" t="str">
            <v>鑫起</v>
          </cell>
        </row>
        <row r="22">
          <cell r="C22" t="str">
            <v>肖春菊</v>
          </cell>
          <cell r="D22" t="str">
            <v>生产制造部</v>
          </cell>
          <cell r="E22">
            <v>44805</v>
          </cell>
          <cell r="F22" t="str">
            <v>发泡操作工</v>
          </cell>
          <cell r="G22">
            <v>45931</v>
          </cell>
          <cell r="H22">
            <v>26</v>
          </cell>
          <cell r="I22">
            <v>26</v>
          </cell>
        </row>
        <row r="22">
          <cell r="M22">
            <v>122.021040527589</v>
          </cell>
          <cell r="N22">
            <v>3172.54705371732</v>
          </cell>
          <cell r="O22">
            <v>1490</v>
          </cell>
          <cell r="P22">
            <v>100</v>
          </cell>
        </row>
        <row r="22">
          <cell r="R22">
            <v>300</v>
          </cell>
        </row>
        <row r="22">
          <cell r="U22">
            <v>5062.54705371732</v>
          </cell>
        </row>
        <row r="22">
          <cell r="W22">
            <v>270</v>
          </cell>
          <cell r="X22">
            <v>60</v>
          </cell>
        </row>
        <row r="22">
          <cell r="AA22">
            <v>208</v>
          </cell>
        </row>
        <row r="22">
          <cell r="AD22">
            <v>200</v>
          </cell>
        </row>
        <row r="22">
          <cell r="AF22">
            <v>520</v>
          </cell>
        </row>
        <row r="22">
          <cell r="AM22">
            <v>6320.55</v>
          </cell>
          <cell r="AN22">
            <v>344.64</v>
          </cell>
          <cell r="AO22">
            <v>86.16</v>
          </cell>
          <cell r="AP22">
            <v>12.92</v>
          </cell>
          <cell r="AQ22">
            <v>15</v>
          </cell>
        </row>
        <row r="22">
          <cell r="AY22">
            <v>5861.83</v>
          </cell>
          <cell r="AZ22">
            <v>26.3</v>
          </cell>
        </row>
        <row r="22">
          <cell r="BB22">
            <v>0</v>
          </cell>
          <cell r="BC22">
            <v>0</v>
          </cell>
        </row>
        <row r="22">
          <cell r="BJ22">
            <v>5835.53</v>
          </cell>
        </row>
        <row r="22">
          <cell r="BM22">
            <v>23.1521978021978</v>
          </cell>
          <cell r="BN22">
            <v>21.3755677655678</v>
          </cell>
          <cell r="BO22" t="str">
            <v>430523198203022321</v>
          </cell>
          <cell r="BP22" t="str">
            <v>劳务工</v>
          </cell>
          <cell r="BQ22">
            <v>443.72</v>
          </cell>
          <cell r="BR22" t="str">
            <v>430523198203022321</v>
          </cell>
          <cell r="BS22" t="str">
            <v>鑫起</v>
          </cell>
        </row>
        <row r="23">
          <cell r="C23" t="str">
            <v>史双宇</v>
          </cell>
          <cell r="D23" t="str">
            <v>生产制造部</v>
          </cell>
          <cell r="E23">
            <v>45573</v>
          </cell>
          <cell r="F23" t="str">
            <v>发泡操作工</v>
          </cell>
          <cell r="G23">
            <v>45931</v>
          </cell>
          <cell r="H23">
            <v>26</v>
          </cell>
          <cell r="I23">
            <v>27</v>
          </cell>
        </row>
        <row r="23">
          <cell r="M23">
            <v>89.8243481481481</v>
          </cell>
          <cell r="N23">
            <v>2425.2574</v>
          </cell>
          <cell r="O23">
            <v>1547.30769230769</v>
          </cell>
          <cell r="P23">
            <v>100</v>
          </cell>
        </row>
        <row r="23">
          <cell r="R23">
            <v>300</v>
          </cell>
        </row>
        <row r="23">
          <cell r="U23">
            <v>4372.56509230769</v>
          </cell>
        </row>
        <row r="23">
          <cell r="W23">
            <v>270</v>
          </cell>
        </row>
        <row r="23">
          <cell r="AA23">
            <v>216</v>
          </cell>
        </row>
        <row r="23">
          <cell r="AD23">
            <v>800</v>
          </cell>
        </row>
        <row r="23">
          <cell r="AF23">
            <v>540</v>
          </cell>
        </row>
        <row r="23">
          <cell r="AM23">
            <v>6198.57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3">
          <cell r="AY23">
            <v>6198.57</v>
          </cell>
          <cell r="AZ23">
            <v>0</v>
          </cell>
        </row>
        <row r="23">
          <cell r="BB23">
            <v>0</v>
          </cell>
          <cell r="BC23">
            <v>0</v>
          </cell>
          <cell r="BD23">
            <v>75.43</v>
          </cell>
        </row>
        <row r="23">
          <cell r="BJ23">
            <v>6123.14</v>
          </cell>
        </row>
        <row r="23">
          <cell r="BM23">
            <v>21.8644444444444</v>
          </cell>
          <cell r="BN23">
            <v>21.5983774250441</v>
          </cell>
          <cell r="BO23" t="str">
            <v>430321199107192217</v>
          </cell>
          <cell r="BP23" t="str">
            <v>劳务工-劳务发放</v>
          </cell>
          <cell r="BQ23">
            <v>0</v>
          </cell>
          <cell r="BR23" t="str">
            <v>430321199107192217</v>
          </cell>
          <cell r="BS23" t="str">
            <v>湖南诚展</v>
          </cell>
        </row>
        <row r="24">
          <cell r="C24" t="str">
            <v>谢桂华</v>
          </cell>
          <cell r="D24" t="str">
            <v>生产制造部</v>
          </cell>
          <cell r="E24">
            <v>45579</v>
          </cell>
          <cell r="F24" t="str">
            <v>发泡操作工</v>
          </cell>
          <cell r="G24">
            <v>45931</v>
          </cell>
          <cell r="H24">
            <v>24</v>
          </cell>
          <cell r="I24">
            <v>24</v>
          </cell>
        </row>
        <row r="24">
          <cell r="M24">
            <v>115.921925569854</v>
          </cell>
          <cell r="N24">
            <v>2782.1262136765</v>
          </cell>
          <cell r="O24">
            <v>1490</v>
          </cell>
          <cell r="P24">
            <v>100</v>
          </cell>
        </row>
        <row r="24">
          <cell r="R24">
            <v>300</v>
          </cell>
        </row>
        <row r="24">
          <cell r="U24">
            <v>4672.1262136765</v>
          </cell>
        </row>
        <row r="24">
          <cell r="W24">
            <v>255</v>
          </cell>
        </row>
        <row r="24">
          <cell r="AA24">
            <v>192</v>
          </cell>
        </row>
        <row r="24">
          <cell r="AD24">
            <v>184.615384615385</v>
          </cell>
        </row>
        <row r="24">
          <cell r="AF24">
            <v>480</v>
          </cell>
        </row>
        <row r="24">
          <cell r="AI24">
            <v>-20</v>
          </cell>
        </row>
        <row r="24">
          <cell r="AM24">
            <v>5763.74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</row>
        <row r="24">
          <cell r="AY24">
            <v>5763.74</v>
          </cell>
          <cell r="AZ24">
            <v>0</v>
          </cell>
        </row>
        <row r="24">
          <cell r="BB24">
            <v>0</v>
          </cell>
          <cell r="BC24">
            <v>0</v>
          </cell>
        </row>
        <row r="24">
          <cell r="BJ24">
            <v>5763.74</v>
          </cell>
        </row>
        <row r="24">
          <cell r="BM24">
            <v>22.8719841269841</v>
          </cell>
          <cell r="BN24">
            <v>22.8719841269841</v>
          </cell>
          <cell r="BO24" t="str">
            <v>430203197507056022</v>
          </cell>
          <cell r="BP24" t="str">
            <v>劳务工-劳务发放</v>
          </cell>
          <cell r="BQ24">
            <v>0</v>
          </cell>
          <cell r="BR24" t="str">
            <v>430203197507056022</v>
          </cell>
          <cell r="BS24" t="str">
            <v>湖南诚展</v>
          </cell>
        </row>
        <row r="25">
          <cell r="C25" t="str">
            <v>张忠宝</v>
          </cell>
          <cell r="D25" t="str">
            <v>生产制造部</v>
          </cell>
          <cell r="E25">
            <v>45587</v>
          </cell>
          <cell r="F25" t="str">
            <v>发泡操作工</v>
          </cell>
          <cell r="G25">
            <v>45931</v>
          </cell>
          <cell r="H25">
            <v>23</v>
          </cell>
          <cell r="I25">
            <v>23</v>
          </cell>
        </row>
        <row r="25">
          <cell r="M25">
            <v>99.8016495652174</v>
          </cell>
          <cell r="N25">
            <v>2295.43794</v>
          </cell>
          <cell r="O25">
            <v>1490</v>
          </cell>
          <cell r="P25">
            <v>100</v>
          </cell>
        </row>
        <row r="25">
          <cell r="R25">
            <v>300</v>
          </cell>
        </row>
        <row r="25">
          <cell r="U25">
            <v>4185.43794</v>
          </cell>
        </row>
        <row r="25">
          <cell r="W25">
            <v>294</v>
          </cell>
        </row>
        <row r="25">
          <cell r="Z25">
            <v>500</v>
          </cell>
          <cell r="AA25">
            <v>184</v>
          </cell>
        </row>
        <row r="25">
          <cell r="AD25">
            <v>200</v>
          </cell>
        </row>
        <row r="25">
          <cell r="AF25">
            <v>452</v>
          </cell>
        </row>
        <row r="25">
          <cell r="AM25">
            <v>5815.44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</row>
        <row r="25">
          <cell r="AY25">
            <v>5815.44</v>
          </cell>
          <cell r="AZ25">
            <v>0</v>
          </cell>
        </row>
        <row r="25">
          <cell r="BB25">
            <v>0</v>
          </cell>
          <cell r="BC25">
            <v>0</v>
          </cell>
        </row>
        <row r="25">
          <cell r="BJ25">
            <v>5815.44</v>
          </cell>
        </row>
        <row r="25">
          <cell r="BM25">
            <v>24.0804968944099</v>
          </cell>
          <cell r="BN25">
            <v>24.0804968944099</v>
          </cell>
          <cell r="BO25" t="str">
            <v>513021198108216753</v>
          </cell>
          <cell r="BP25" t="str">
            <v>劳务工-劳务发放</v>
          </cell>
          <cell r="BQ25">
            <v>0</v>
          </cell>
          <cell r="BR25" t="str">
            <v>513021198108216753</v>
          </cell>
          <cell r="BS25" t="str">
            <v>湖南诚展</v>
          </cell>
        </row>
        <row r="26">
          <cell r="C26" t="str">
            <v>唐亮</v>
          </cell>
          <cell r="D26" t="str">
            <v>生产制造部</v>
          </cell>
          <cell r="E26">
            <v>45587</v>
          </cell>
          <cell r="F26" t="str">
            <v>发泡操作工</v>
          </cell>
          <cell r="G26">
            <v>45931</v>
          </cell>
          <cell r="H26">
            <v>26</v>
          </cell>
          <cell r="I26">
            <v>26</v>
          </cell>
        </row>
        <row r="26">
          <cell r="M26">
            <v>105.880778461538</v>
          </cell>
          <cell r="N26">
            <v>2752.90024</v>
          </cell>
          <cell r="O26">
            <v>1490</v>
          </cell>
          <cell r="P26">
            <v>300</v>
          </cell>
        </row>
        <row r="26">
          <cell r="R26">
            <v>300</v>
          </cell>
        </row>
        <row r="26">
          <cell r="U26">
            <v>4842.90024</v>
          </cell>
        </row>
        <row r="26">
          <cell r="W26">
            <v>282</v>
          </cell>
        </row>
        <row r="26">
          <cell r="AA26">
            <v>208</v>
          </cell>
        </row>
        <row r="26">
          <cell r="AD26">
            <v>800</v>
          </cell>
        </row>
        <row r="26">
          <cell r="AF26">
            <v>520</v>
          </cell>
        </row>
        <row r="26">
          <cell r="AI26">
            <v>-10</v>
          </cell>
        </row>
        <row r="26">
          <cell r="AM26">
            <v>6642.9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</row>
        <row r="26">
          <cell r="AY26">
            <v>6642.9</v>
          </cell>
          <cell r="AZ26">
            <v>0</v>
          </cell>
        </row>
        <row r="26">
          <cell r="BB26">
            <v>0</v>
          </cell>
          <cell r="BC26">
            <v>0</v>
          </cell>
        </row>
        <row r="26">
          <cell r="BJ26">
            <v>6642.9</v>
          </cell>
        </row>
        <row r="26">
          <cell r="BM26">
            <v>24.332967032967</v>
          </cell>
          <cell r="BN26">
            <v>24.332967032967</v>
          </cell>
          <cell r="BO26" t="str">
            <v>430221197802277138</v>
          </cell>
          <cell r="BP26" t="str">
            <v>劳务工-劳务发放</v>
          </cell>
          <cell r="BQ26">
            <v>0</v>
          </cell>
          <cell r="BR26" t="str">
            <v>430221197802277138</v>
          </cell>
          <cell r="BS26" t="str">
            <v>湖南诚展</v>
          </cell>
        </row>
        <row r="27">
          <cell r="C27" t="str">
            <v>谭金祥</v>
          </cell>
          <cell r="D27" t="str">
            <v>生产制造部</v>
          </cell>
          <cell r="E27">
            <v>45703</v>
          </cell>
          <cell r="F27" t="str">
            <v>发泡操作工</v>
          </cell>
          <cell r="G27">
            <v>45931</v>
          </cell>
          <cell r="H27">
            <v>26</v>
          </cell>
          <cell r="I27">
            <v>27</v>
          </cell>
        </row>
        <row r="27">
          <cell r="M27">
            <v>94.763742962963</v>
          </cell>
          <cell r="N27">
            <v>2558.62106</v>
          </cell>
          <cell r="O27">
            <v>1547.30769230769</v>
          </cell>
          <cell r="P27">
            <v>100</v>
          </cell>
        </row>
        <row r="27">
          <cell r="R27">
            <v>300</v>
          </cell>
        </row>
        <row r="27">
          <cell r="U27">
            <v>4505.92875230769</v>
          </cell>
        </row>
        <row r="27">
          <cell r="W27">
            <v>270</v>
          </cell>
        </row>
        <row r="27">
          <cell r="AA27">
            <v>216</v>
          </cell>
        </row>
        <row r="27">
          <cell r="AD27">
            <v>200</v>
          </cell>
        </row>
        <row r="27">
          <cell r="AF27">
            <v>540</v>
          </cell>
        </row>
        <row r="27">
          <cell r="AM27">
            <v>5731.93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</row>
        <row r="27">
          <cell r="AY27">
            <v>5731.93</v>
          </cell>
          <cell r="AZ27">
            <v>0</v>
          </cell>
        </row>
        <row r="27">
          <cell r="BB27">
            <v>0</v>
          </cell>
          <cell r="BC27">
            <v>0</v>
          </cell>
        </row>
        <row r="27">
          <cell r="BJ27">
            <v>5731.93</v>
          </cell>
        </row>
        <row r="27">
          <cell r="BM27">
            <v>20.2184479717813</v>
          </cell>
          <cell r="BN27">
            <v>20.2184479717813</v>
          </cell>
          <cell r="BO27" t="str">
            <v>430221197510122919</v>
          </cell>
          <cell r="BP27" t="str">
            <v>劳务工-劳务发放</v>
          </cell>
          <cell r="BQ27">
            <v>0</v>
          </cell>
          <cell r="BR27" t="str">
            <v>430221197510122919</v>
          </cell>
          <cell r="BS27" t="str">
            <v>湖南诚展</v>
          </cell>
        </row>
        <row r="28">
          <cell r="C28" t="str">
            <v>李水平</v>
          </cell>
          <cell r="D28" t="str">
            <v>生产制造部</v>
          </cell>
          <cell r="E28">
            <v>45734</v>
          </cell>
          <cell r="F28" t="str">
            <v>发泡操作工</v>
          </cell>
          <cell r="G28">
            <v>45931</v>
          </cell>
          <cell r="H28">
            <v>23</v>
          </cell>
          <cell r="I28">
            <v>21.6</v>
          </cell>
        </row>
        <row r="28">
          <cell r="M28">
            <v>105.09961037037</v>
          </cell>
          <cell r="N28">
            <v>2270.151584</v>
          </cell>
          <cell r="O28">
            <v>1399.30434782609</v>
          </cell>
          <cell r="P28">
            <v>50</v>
          </cell>
        </row>
        <row r="28">
          <cell r="R28">
            <v>100</v>
          </cell>
        </row>
        <row r="28">
          <cell r="U28">
            <v>3819.45593182609</v>
          </cell>
        </row>
        <row r="28">
          <cell r="W28">
            <v>240</v>
          </cell>
        </row>
        <row r="28">
          <cell r="AA28">
            <v>172.8</v>
          </cell>
        </row>
        <row r="28">
          <cell r="AD28">
            <v>415.384615384615</v>
          </cell>
        </row>
        <row r="28">
          <cell r="AF28">
            <v>420</v>
          </cell>
        </row>
        <row r="28">
          <cell r="AI28">
            <v>-10</v>
          </cell>
        </row>
        <row r="28">
          <cell r="AM28">
            <v>5057.64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</row>
        <row r="28">
          <cell r="AY28">
            <v>5057.64</v>
          </cell>
          <cell r="AZ28">
            <v>0</v>
          </cell>
        </row>
        <row r="28">
          <cell r="BB28">
            <v>0</v>
          </cell>
          <cell r="BC28">
            <v>0</v>
          </cell>
        </row>
        <row r="28">
          <cell r="BJ28">
            <v>5057.64</v>
          </cell>
        </row>
        <row r="28">
          <cell r="BM28">
            <v>22.3</v>
          </cell>
          <cell r="BN28">
            <v>22.3</v>
          </cell>
          <cell r="BO28" t="str">
            <v>433122197802032011</v>
          </cell>
          <cell r="BP28" t="str">
            <v>劳务工-劳务发放</v>
          </cell>
          <cell r="BQ28">
            <v>0</v>
          </cell>
          <cell r="BR28" t="str">
            <v>433122197802032011</v>
          </cell>
          <cell r="BS28" t="str">
            <v>湖南诚展</v>
          </cell>
        </row>
        <row r="29">
          <cell r="C29" t="str">
            <v>吴明贵</v>
          </cell>
          <cell r="D29" t="str">
            <v>生产制造部</v>
          </cell>
          <cell r="E29">
            <v>45736</v>
          </cell>
          <cell r="F29" t="str">
            <v>发泡操作工</v>
          </cell>
          <cell r="G29">
            <v>45931</v>
          </cell>
          <cell r="H29">
            <v>23</v>
          </cell>
          <cell r="I29">
            <v>22.55</v>
          </cell>
        </row>
        <row r="29">
          <cell r="M29">
            <v>104.736446208426</v>
          </cell>
          <cell r="N29">
            <v>2361.806862</v>
          </cell>
          <cell r="O29">
            <v>1460.84782608696</v>
          </cell>
          <cell r="P29">
            <v>0</v>
          </cell>
        </row>
        <row r="29">
          <cell r="R29">
            <v>200</v>
          </cell>
        </row>
        <row r="29">
          <cell r="U29">
            <v>4022.65468808696</v>
          </cell>
        </row>
        <row r="29">
          <cell r="W29">
            <v>231</v>
          </cell>
        </row>
        <row r="29">
          <cell r="AA29">
            <v>180.4</v>
          </cell>
        </row>
        <row r="29">
          <cell r="AD29">
            <v>300</v>
          </cell>
        </row>
        <row r="29">
          <cell r="AF29">
            <v>440</v>
          </cell>
        </row>
        <row r="29">
          <cell r="AJ29">
            <v>-10</v>
          </cell>
        </row>
        <row r="29">
          <cell r="AM29">
            <v>5164.05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</row>
        <row r="29">
          <cell r="AY29">
            <v>5164.05</v>
          </cell>
          <cell r="AZ29">
            <v>0</v>
          </cell>
        </row>
        <row r="29">
          <cell r="BB29">
            <v>0</v>
          </cell>
          <cell r="BC29">
            <v>0</v>
          </cell>
        </row>
        <row r="29">
          <cell r="BJ29">
            <v>5164.05</v>
          </cell>
        </row>
        <row r="29">
          <cell r="BM29">
            <v>21.8099461514096</v>
          </cell>
          <cell r="BN29">
            <v>21.8099461514096</v>
          </cell>
          <cell r="BO29" t="str">
            <v>530622199804213614</v>
          </cell>
          <cell r="BP29" t="str">
            <v>劳务工-劳务发放</v>
          </cell>
          <cell r="BQ29">
            <v>0</v>
          </cell>
          <cell r="BR29" t="str">
            <v>530622199804213614</v>
          </cell>
          <cell r="BS29" t="str">
            <v>湖南诚展</v>
          </cell>
        </row>
        <row r="30">
          <cell r="C30" t="str">
            <v>瞿欢</v>
          </cell>
          <cell r="D30" t="str">
            <v>生产制造部</v>
          </cell>
          <cell r="E30">
            <v>45727</v>
          </cell>
          <cell r="F30" t="str">
            <v>发泡操作工</v>
          </cell>
          <cell r="G30">
            <v>45931</v>
          </cell>
          <cell r="H30">
            <v>23</v>
          </cell>
          <cell r="I30">
            <v>23</v>
          </cell>
        </row>
        <row r="30">
          <cell r="M30">
            <v>82.412251736326</v>
          </cell>
          <cell r="N30">
            <v>1895.4817899355</v>
          </cell>
          <cell r="O30">
            <v>1490</v>
          </cell>
          <cell r="P30">
            <v>80</v>
          </cell>
        </row>
        <row r="30">
          <cell r="R30">
            <v>300</v>
          </cell>
        </row>
        <row r="30">
          <cell r="U30">
            <v>3765.4817899355</v>
          </cell>
        </row>
        <row r="30">
          <cell r="W30">
            <v>270</v>
          </cell>
        </row>
        <row r="30">
          <cell r="AA30">
            <v>184</v>
          </cell>
        </row>
        <row r="30">
          <cell r="AD30">
            <v>176.923076923077</v>
          </cell>
        </row>
        <row r="30">
          <cell r="AF30">
            <v>460</v>
          </cell>
        </row>
        <row r="30">
          <cell r="AM30">
            <v>4856.4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</row>
        <row r="30">
          <cell r="AY30">
            <v>4856.4</v>
          </cell>
          <cell r="AZ30">
            <v>0</v>
          </cell>
        </row>
        <row r="30">
          <cell r="BB30">
            <v>0</v>
          </cell>
          <cell r="BC30">
            <v>0</v>
          </cell>
        </row>
        <row r="30">
          <cell r="BJ30">
            <v>4856.4</v>
          </cell>
        </row>
        <row r="30">
          <cell r="BM30">
            <v>20.1093167701863</v>
          </cell>
          <cell r="BN30">
            <v>20.1093167701863</v>
          </cell>
          <cell r="BO30" t="str">
            <v>430321199711089021</v>
          </cell>
          <cell r="BP30" t="str">
            <v>劳务工-劳务发放</v>
          </cell>
          <cell r="BQ30">
            <v>0</v>
          </cell>
          <cell r="BR30" t="str">
            <v>430321199711089021</v>
          </cell>
          <cell r="BS30" t="str">
            <v>湘潭思泉</v>
          </cell>
        </row>
        <row r="31">
          <cell r="C31" t="str">
            <v>周孝勇</v>
          </cell>
          <cell r="D31" t="str">
            <v>生产制造部</v>
          </cell>
          <cell r="E31">
            <v>45729</v>
          </cell>
          <cell r="F31" t="str">
            <v>发泡操作工</v>
          </cell>
          <cell r="G31">
            <v>45931</v>
          </cell>
          <cell r="H31">
            <v>26</v>
          </cell>
          <cell r="I31">
            <v>23</v>
          </cell>
        </row>
        <row r="31">
          <cell r="M31">
            <v>102.187882608696</v>
          </cell>
          <cell r="N31">
            <v>2350.3213</v>
          </cell>
          <cell r="O31">
            <v>1318.07692307692</v>
          </cell>
          <cell r="P31">
            <v>100</v>
          </cell>
        </row>
        <row r="31">
          <cell r="R31">
            <v>0</v>
          </cell>
        </row>
        <row r="31">
          <cell r="U31">
            <v>3768.39822307692</v>
          </cell>
        </row>
        <row r="31">
          <cell r="W31">
            <v>270</v>
          </cell>
        </row>
        <row r="31">
          <cell r="AA31">
            <v>184</v>
          </cell>
        </row>
        <row r="31">
          <cell r="AD31">
            <v>176.923076923077</v>
          </cell>
        </row>
        <row r="31">
          <cell r="AF31">
            <v>460</v>
          </cell>
        </row>
        <row r="31">
          <cell r="AM31">
            <v>4859.32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</row>
        <row r="31">
          <cell r="AY31">
            <v>4859.32</v>
          </cell>
          <cell r="AZ31">
            <v>0</v>
          </cell>
        </row>
        <row r="31">
          <cell r="BB31">
            <v>0</v>
          </cell>
          <cell r="BC31">
            <v>0</v>
          </cell>
        </row>
        <row r="31">
          <cell r="BJ31">
            <v>4859.32</v>
          </cell>
        </row>
        <row r="31">
          <cell r="BM31">
            <v>20.1214078674948</v>
          </cell>
          <cell r="BN31">
            <v>20.1214078674948</v>
          </cell>
          <cell r="BO31" t="str">
            <v>421023198401035256</v>
          </cell>
          <cell r="BP31" t="str">
            <v>劳务工-劳务发放</v>
          </cell>
          <cell r="BQ31">
            <v>0</v>
          </cell>
          <cell r="BR31" t="str">
            <v>421023198401035256</v>
          </cell>
          <cell r="BS31" t="str">
            <v>东方人才</v>
          </cell>
        </row>
        <row r="32">
          <cell r="C32" t="str">
            <v>刘顺新</v>
          </cell>
          <cell r="D32" t="str">
            <v>生产制造部</v>
          </cell>
          <cell r="E32">
            <v>45777</v>
          </cell>
          <cell r="F32" t="str">
            <v>发泡操作工</v>
          </cell>
          <cell r="G32">
            <v>45931</v>
          </cell>
          <cell r="H32">
            <v>26</v>
          </cell>
          <cell r="I32">
            <v>20</v>
          </cell>
        </row>
        <row r="32">
          <cell r="M32">
            <v>122.445126</v>
          </cell>
          <cell r="N32">
            <v>2448.90252</v>
          </cell>
          <cell r="O32">
            <v>1146.15384615385</v>
          </cell>
          <cell r="P32">
            <v>0</v>
          </cell>
        </row>
        <row r="32">
          <cell r="R32">
            <v>0</v>
          </cell>
        </row>
        <row r="32">
          <cell r="U32">
            <v>3595.05636615385</v>
          </cell>
        </row>
        <row r="32">
          <cell r="W32">
            <v>255</v>
          </cell>
        </row>
        <row r="32">
          <cell r="AA32">
            <v>160</v>
          </cell>
        </row>
        <row r="32">
          <cell r="AD32">
            <v>153.846153846154</v>
          </cell>
        </row>
        <row r="32">
          <cell r="AF32">
            <v>400</v>
          </cell>
        </row>
        <row r="32">
          <cell r="AI32">
            <v>-70</v>
          </cell>
        </row>
        <row r="32">
          <cell r="AM32">
            <v>4493.9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</row>
        <row r="32">
          <cell r="AY32">
            <v>4493.9</v>
          </cell>
          <cell r="AZ32">
            <v>0</v>
          </cell>
        </row>
        <row r="32">
          <cell r="BB32">
            <v>0</v>
          </cell>
          <cell r="BC32">
            <v>0</v>
          </cell>
          <cell r="BD32">
            <v>43.74</v>
          </cell>
        </row>
        <row r="32">
          <cell r="BJ32">
            <v>4450.16</v>
          </cell>
        </row>
        <row r="32">
          <cell r="BL32" t="str">
            <v>2025/10/30退回</v>
          </cell>
          <cell r="BM32">
            <v>21.3995238095238</v>
          </cell>
          <cell r="BN32">
            <v>21.1912380952381</v>
          </cell>
        </row>
        <row r="32">
          <cell r="BP32" t="str">
            <v>劳务工-劳务发放</v>
          </cell>
          <cell r="BQ32">
            <v>0</v>
          </cell>
          <cell r="BR32" t="e">
            <v>#N/A</v>
          </cell>
          <cell r="BS32" t="str">
            <v>湖南诚展</v>
          </cell>
        </row>
        <row r="33">
          <cell r="C33" t="str">
            <v>贺翌昂</v>
          </cell>
          <cell r="D33" t="str">
            <v>生产制造部</v>
          </cell>
          <cell r="E33">
            <v>45739</v>
          </cell>
          <cell r="F33" t="str">
            <v>发泡操作工</v>
          </cell>
          <cell r="G33">
            <v>45931</v>
          </cell>
          <cell r="H33">
            <v>26</v>
          </cell>
          <cell r="I33">
            <v>26</v>
          </cell>
        </row>
        <row r="33">
          <cell r="M33">
            <v>94.6453953846154</v>
          </cell>
          <cell r="N33">
            <v>2460.78028</v>
          </cell>
          <cell r="O33">
            <v>1490</v>
          </cell>
          <cell r="P33">
            <v>150</v>
          </cell>
        </row>
        <row r="33">
          <cell r="R33">
            <v>200</v>
          </cell>
        </row>
        <row r="33">
          <cell r="U33">
            <v>4300.78028</v>
          </cell>
        </row>
        <row r="33">
          <cell r="W33">
            <v>276</v>
          </cell>
        </row>
        <row r="33">
          <cell r="AA33">
            <v>208</v>
          </cell>
        </row>
        <row r="33">
          <cell r="AD33">
            <v>300</v>
          </cell>
        </row>
        <row r="33">
          <cell r="AF33">
            <v>520</v>
          </cell>
        </row>
        <row r="33">
          <cell r="AI33">
            <v>-20</v>
          </cell>
        </row>
        <row r="33">
          <cell r="AM33">
            <v>5584.78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</row>
        <row r="33">
          <cell r="AY33">
            <v>5584.78</v>
          </cell>
          <cell r="AZ33">
            <v>0</v>
          </cell>
        </row>
        <row r="33">
          <cell r="BB33">
            <v>0</v>
          </cell>
          <cell r="BC33">
            <v>0</v>
          </cell>
        </row>
        <row r="33">
          <cell r="BJ33">
            <v>5584.78</v>
          </cell>
        </row>
        <row r="33">
          <cell r="BM33">
            <v>20.4570695970696</v>
          </cell>
          <cell r="BN33">
            <v>20.4570695970696</v>
          </cell>
          <cell r="BO33" t="str">
            <v>430203197603046035</v>
          </cell>
          <cell r="BP33" t="str">
            <v>劳务工-劳务发放</v>
          </cell>
          <cell r="BQ33">
            <v>0</v>
          </cell>
          <cell r="BR33" t="str">
            <v>430203197603046035</v>
          </cell>
          <cell r="BS33" t="str">
            <v>德顺</v>
          </cell>
        </row>
        <row r="34">
          <cell r="C34" t="str">
            <v>袁珊珊</v>
          </cell>
          <cell r="D34" t="str">
            <v>生产制造部</v>
          </cell>
          <cell r="E34">
            <v>45739</v>
          </cell>
          <cell r="F34" t="str">
            <v>发泡操作工</v>
          </cell>
          <cell r="G34">
            <v>45931</v>
          </cell>
          <cell r="H34">
            <v>26</v>
          </cell>
          <cell r="I34">
            <v>26.6</v>
          </cell>
        </row>
        <row r="34">
          <cell r="M34">
            <v>88.4937325624093</v>
          </cell>
          <cell r="N34">
            <v>2353.93328616009</v>
          </cell>
          <cell r="O34">
            <v>1524.38461538462</v>
          </cell>
          <cell r="P34">
            <v>50</v>
          </cell>
        </row>
        <row r="34">
          <cell r="R34">
            <v>200</v>
          </cell>
        </row>
        <row r="34">
          <cell r="U34">
            <v>4128.3179015447</v>
          </cell>
        </row>
        <row r="34">
          <cell r="W34">
            <v>276</v>
          </cell>
        </row>
        <row r="34">
          <cell r="AA34">
            <v>212.8</v>
          </cell>
        </row>
        <row r="34">
          <cell r="AD34">
            <v>200</v>
          </cell>
        </row>
        <row r="34">
          <cell r="AF34">
            <v>532</v>
          </cell>
        </row>
        <row r="34">
          <cell r="AM34">
            <v>5349.12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</row>
        <row r="34">
          <cell r="AY34">
            <v>5349.12</v>
          </cell>
          <cell r="AZ34">
            <v>0</v>
          </cell>
        </row>
        <row r="34">
          <cell r="BB34">
            <v>0</v>
          </cell>
          <cell r="BC34">
            <v>0</v>
          </cell>
          <cell r="BD34">
            <v>51.25</v>
          </cell>
        </row>
        <row r="34">
          <cell r="BJ34">
            <v>5297.87</v>
          </cell>
        </row>
        <row r="34">
          <cell r="BM34">
            <v>19.1518796992481</v>
          </cell>
          <cell r="BN34">
            <v>18.9683852488364</v>
          </cell>
          <cell r="BO34" t="str">
            <v>430202197804222043</v>
          </cell>
          <cell r="BP34" t="str">
            <v>劳务工-劳务发放</v>
          </cell>
          <cell r="BQ34">
            <v>0</v>
          </cell>
          <cell r="BR34" t="str">
            <v>430202197804222043</v>
          </cell>
          <cell r="BS34" t="str">
            <v>德顺</v>
          </cell>
        </row>
        <row r="35">
          <cell r="C35" t="str">
            <v>龙意倩</v>
          </cell>
          <cell r="D35" t="str">
            <v>生产制造部</v>
          </cell>
          <cell r="E35">
            <v>45790</v>
          </cell>
          <cell r="F35" t="str">
            <v>发泡操作工</v>
          </cell>
          <cell r="G35">
            <v>45931</v>
          </cell>
          <cell r="H35">
            <v>26</v>
          </cell>
          <cell r="I35">
            <v>27</v>
          </cell>
        </row>
        <row r="35">
          <cell r="M35">
            <v>94.763742962963</v>
          </cell>
          <cell r="N35">
            <v>2558.62106</v>
          </cell>
          <cell r="O35">
            <v>1547.30769230769</v>
          </cell>
          <cell r="P35">
            <v>100</v>
          </cell>
        </row>
        <row r="35">
          <cell r="R35">
            <v>300</v>
          </cell>
        </row>
        <row r="35">
          <cell r="U35">
            <v>4505.92875230769</v>
          </cell>
        </row>
        <row r="35">
          <cell r="W35">
            <v>264</v>
          </cell>
        </row>
        <row r="35">
          <cell r="AA35">
            <v>216</v>
          </cell>
        </row>
        <row r="35">
          <cell r="AD35">
            <v>700</v>
          </cell>
        </row>
        <row r="35">
          <cell r="AF35">
            <v>540</v>
          </cell>
        </row>
        <row r="35">
          <cell r="AM35">
            <v>6225.93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5">
          <cell r="AY35">
            <v>6225.93</v>
          </cell>
          <cell r="AZ35">
            <v>0</v>
          </cell>
        </row>
        <row r="35">
          <cell r="BB35">
            <v>0</v>
          </cell>
          <cell r="BC35">
            <v>0</v>
          </cell>
        </row>
        <row r="35">
          <cell r="BJ35">
            <v>6225.93</v>
          </cell>
        </row>
        <row r="35">
          <cell r="BM35">
            <v>21.9609523809524</v>
          </cell>
          <cell r="BN35">
            <v>21.9609523809524</v>
          </cell>
          <cell r="BO35" t="str">
            <v>430221198104047815</v>
          </cell>
          <cell r="BP35" t="str">
            <v>劳务工-劳务发放</v>
          </cell>
          <cell r="BQ35">
            <v>0</v>
          </cell>
          <cell r="BR35" t="str">
            <v>430221198104047815</v>
          </cell>
          <cell r="BS35" t="str">
            <v>湖南诚展</v>
          </cell>
        </row>
        <row r="36">
          <cell r="C36" t="str">
            <v>蒋鹏</v>
          </cell>
          <cell r="D36" t="str">
            <v>生产制造部</v>
          </cell>
          <cell r="E36">
            <v>45800</v>
          </cell>
          <cell r="F36" t="str">
            <v>发泡操作工</v>
          </cell>
          <cell r="G36">
            <v>45931</v>
          </cell>
          <cell r="H36">
            <v>23</v>
          </cell>
          <cell r="I36">
            <v>23</v>
          </cell>
        </row>
        <row r="36">
          <cell r="M36">
            <v>106.474022608696</v>
          </cell>
          <cell r="N36">
            <v>2448.90252</v>
          </cell>
          <cell r="O36">
            <v>1490</v>
          </cell>
          <cell r="P36">
            <v>0</v>
          </cell>
        </row>
        <row r="36">
          <cell r="R36">
            <v>300</v>
          </cell>
        </row>
        <row r="36">
          <cell r="U36">
            <v>4238.90252</v>
          </cell>
        </row>
        <row r="36">
          <cell r="W36">
            <v>255</v>
          </cell>
        </row>
        <row r="36">
          <cell r="AA36">
            <v>184</v>
          </cell>
        </row>
        <row r="36">
          <cell r="AD36">
            <v>353.846153846154</v>
          </cell>
        </row>
        <row r="36">
          <cell r="AF36">
            <v>460</v>
          </cell>
          <cell r="AG36">
            <v>-20</v>
          </cell>
        </row>
        <row r="36">
          <cell r="AM36">
            <v>5471.75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36">
          <cell r="AY36">
            <v>5471.75</v>
          </cell>
          <cell r="AZ36">
            <v>0</v>
          </cell>
        </row>
        <row r="36">
          <cell r="BB36">
            <v>0</v>
          </cell>
          <cell r="BC36">
            <v>0</v>
          </cell>
        </row>
        <row r="36">
          <cell r="BJ36">
            <v>5471.75</v>
          </cell>
        </row>
        <row r="36">
          <cell r="BM36">
            <v>22.6573498964803</v>
          </cell>
          <cell r="BN36">
            <v>22.6573498964803</v>
          </cell>
          <cell r="BO36" t="str">
            <v>430203197807280018</v>
          </cell>
          <cell r="BP36" t="str">
            <v>劳务工-劳务发放</v>
          </cell>
          <cell r="BQ36">
            <v>0</v>
          </cell>
          <cell r="BR36" t="str">
            <v>430203197807280018</v>
          </cell>
          <cell r="BS36" t="str">
            <v>德顺</v>
          </cell>
        </row>
        <row r="37">
          <cell r="C37" t="str">
            <v>肖军奇</v>
          </cell>
          <cell r="D37" t="str">
            <v>生产制造部</v>
          </cell>
          <cell r="E37">
            <v>45801</v>
          </cell>
          <cell r="F37" t="str">
            <v>发泡操作工</v>
          </cell>
          <cell r="G37">
            <v>45931</v>
          </cell>
          <cell r="H37">
            <v>26</v>
          </cell>
          <cell r="I37">
            <v>27</v>
          </cell>
        </row>
        <row r="37">
          <cell r="M37">
            <v>94.763742962963</v>
          </cell>
          <cell r="N37">
            <v>2558.62106</v>
          </cell>
          <cell r="O37">
            <v>1547.30769230769</v>
          </cell>
          <cell r="P37">
            <v>150</v>
          </cell>
        </row>
        <row r="37">
          <cell r="R37">
            <v>300</v>
          </cell>
        </row>
        <row r="37">
          <cell r="U37">
            <v>4555.92875230769</v>
          </cell>
        </row>
        <row r="37">
          <cell r="W37">
            <v>276</v>
          </cell>
        </row>
        <row r="37">
          <cell r="AA37">
            <v>216</v>
          </cell>
        </row>
        <row r="37">
          <cell r="AD37">
            <v>300</v>
          </cell>
        </row>
        <row r="37">
          <cell r="AF37">
            <v>540</v>
          </cell>
        </row>
        <row r="37">
          <cell r="AM37">
            <v>5887.93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</row>
        <row r="37">
          <cell r="AY37">
            <v>5887.93</v>
          </cell>
          <cell r="AZ37">
            <v>0</v>
          </cell>
        </row>
        <row r="37">
          <cell r="BB37">
            <v>0</v>
          </cell>
          <cell r="BC37">
            <v>0</v>
          </cell>
        </row>
        <row r="37">
          <cell r="BJ37">
            <v>5887.93</v>
          </cell>
        </row>
        <row r="37">
          <cell r="BM37">
            <v>20.7687125220459</v>
          </cell>
          <cell r="BN37">
            <v>20.7687125220459</v>
          </cell>
          <cell r="BO37" t="str">
            <v>432503197510307038</v>
          </cell>
          <cell r="BP37" t="str">
            <v>劳务工-劳务发放</v>
          </cell>
          <cell r="BQ37">
            <v>0</v>
          </cell>
          <cell r="BR37" t="str">
            <v>432503197510307038</v>
          </cell>
          <cell r="BS37" t="str">
            <v>湘潭思泉</v>
          </cell>
        </row>
        <row r="38">
          <cell r="C38" t="str">
            <v>高玉霞</v>
          </cell>
          <cell r="D38" t="str">
            <v>生产制造部</v>
          </cell>
          <cell r="E38">
            <v>45806</v>
          </cell>
          <cell r="F38" t="str">
            <v>发泡操作工</v>
          </cell>
          <cell r="G38">
            <v>45931</v>
          </cell>
          <cell r="H38">
            <v>25</v>
          </cell>
          <cell r="I38">
            <v>25</v>
          </cell>
        </row>
        <row r="38">
          <cell r="M38">
            <v>130.803683626227</v>
          </cell>
          <cell r="N38">
            <v>3270.09209065568</v>
          </cell>
          <cell r="O38">
            <v>1490</v>
          </cell>
          <cell r="P38">
            <v>200</v>
          </cell>
        </row>
        <row r="38">
          <cell r="R38">
            <v>300</v>
          </cell>
        </row>
        <row r="38">
          <cell r="U38">
            <v>5260.09209065568</v>
          </cell>
        </row>
        <row r="38">
          <cell r="W38">
            <v>276</v>
          </cell>
        </row>
        <row r="38">
          <cell r="AA38">
            <v>200</v>
          </cell>
        </row>
        <row r="38">
          <cell r="AD38">
            <v>192.307692307692</v>
          </cell>
        </row>
        <row r="38">
          <cell r="AF38">
            <v>500</v>
          </cell>
        </row>
        <row r="38">
          <cell r="AM38">
            <v>6428.4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</row>
        <row r="38">
          <cell r="AY38">
            <v>6428.4</v>
          </cell>
          <cell r="AZ38">
            <v>0</v>
          </cell>
        </row>
        <row r="38">
          <cell r="BB38">
            <v>0</v>
          </cell>
          <cell r="BC38">
            <v>0</v>
          </cell>
          <cell r="BD38">
            <v>62</v>
          </cell>
        </row>
        <row r="38">
          <cell r="BJ38">
            <v>6366.4</v>
          </cell>
        </row>
        <row r="38">
          <cell r="BM38">
            <v>24.4891428571429</v>
          </cell>
          <cell r="BN38">
            <v>24.2529523809524</v>
          </cell>
          <cell r="BO38" t="str">
            <v>411024196911201643</v>
          </cell>
          <cell r="BP38" t="str">
            <v>劳务工-劳务发放</v>
          </cell>
          <cell r="BQ38">
            <v>0</v>
          </cell>
          <cell r="BR38" t="str">
            <v>411024196911201643</v>
          </cell>
          <cell r="BS38" t="str">
            <v>湘潭宏顺</v>
          </cell>
        </row>
        <row r="39">
          <cell r="C39" t="str">
            <v>张永桂</v>
          </cell>
          <cell r="D39" t="str">
            <v>生产制造部</v>
          </cell>
          <cell r="E39">
            <v>45802</v>
          </cell>
          <cell r="F39" t="str">
            <v>发泡操作工</v>
          </cell>
          <cell r="G39">
            <v>45931</v>
          </cell>
          <cell r="H39">
            <v>24</v>
          </cell>
          <cell r="I39">
            <v>24</v>
          </cell>
        </row>
        <row r="39">
          <cell r="M39">
            <v>102.2694625</v>
          </cell>
          <cell r="N39">
            <v>2454.4671</v>
          </cell>
          <cell r="O39">
            <v>1490</v>
          </cell>
          <cell r="P39">
            <v>150</v>
          </cell>
        </row>
        <row r="39">
          <cell r="R39">
            <v>300</v>
          </cell>
        </row>
        <row r="39">
          <cell r="U39">
            <v>4394.4671</v>
          </cell>
        </row>
        <row r="39">
          <cell r="W39">
            <v>270</v>
          </cell>
        </row>
        <row r="39">
          <cell r="AA39">
            <v>192</v>
          </cell>
        </row>
        <row r="39">
          <cell r="AD39">
            <v>738.461538461538</v>
          </cell>
        </row>
        <row r="39">
          <cell r="AF39">
            <v>480</v>
          </cell>
          <cell r="AG39">
            <v>-20</v>
          </cell>
        </row>
        <row r="39">
          <cell r="AM39">
            <v>6054.93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</row>
        <row r="39">
          <cell r="AY39">
            <v>6054.93</v>
          </cell>
          <cell r="AZ39">
            <v>0</v>
          </cell>
        </row>
        <row r="39">
          <cell r="BB39">
            <v>0</v>
          </cell>
          <cell r="BC39">
            <v>0</v>
          </cell>
        </row>
        <row r="39">
          <cell r="BJ39">
            <v>6054.93</v>
          </cell>
        </row>
        <row r="39">
          <cell r="BM39">
            <v>24.0275</v>
          </cell>
          <cell r="BN39">
            <v>24.0275</v>
          </cell>
          <cell r="BO39" t="str">
            <v>430221197408096216</v>
          </cell>
          <cell r="BP39" t="str">
            <v>劳务工-劳务发放</v>
          </cell>
          <cell r="BQ39">
            <v>0</v>
          </cell>
          <cell r="BR39" t="str">
            <v>430221197408096216</v>
          </cell>
          <cell r="BS39" t="str">
            <v>湘潭宏顺</v>
          </cell>
        </row>
        <row r="40">
          <cell r="C40" t="str">
            <v>卢喜春</v>
          </cell>
          <cell r="D40" t="str">
            <v>生产制造部</v>
          </cell>
          <cell r="E40">
            <v>45802</v>
          </cell>
          <cell r="F40" t="str">
            <v>发泡操作工</v>
          </cell>
          <cell r="G40">
            <v>45931</v>
          </cell>
          <cell r="H40">
            <v>26</v>
          </cell>
          <cell r="I40">
            <v>27</v>
          </cell>
        </row>
        <row r="40">
          <cell r="M40">
            <v>94.763742962963</v>
          </cell>
          <cell r="N40">
            <v>2558.62106</v>
          </cell>
          <cell r="O40">
            <v>1547.30769230769</v>
          </cell>
          <cell r="P40">
            <v>100</v>
          </cell>
        </row>
        <row r="40">
          <cell r="R40">
            <v>300</v>
          </cell>
        </row>
        <row r="40">
          <cell r="U40">
            <v>4505.92875230769</v>
          </cell>
        </row>
        <row r="40">
          <cell r="W40">
            <v>267</v>
          </cell>
        </row>
        <row r="40">
          <cell r="AA40">
            <v>216</v>
          </cell>
        </row>
        <row r="40">
          <cell r="AD40">
            <v>300</v>
          </cell>
        </row>
        <row r="40">
          <cell r="AF40">
            <v>540</v>
          </cell>
        </row>
        <row r="40">
          <cell r="AM40">
            <v>5828.93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0">
          <cell r="AY40">
            <v>5828.93</v>
          </cell>
          <cell r="AZ40">
            <v>0</v>
          </cell>
        </row>
        <row r="40">
          <cell r="BB40">
            <v>0</v>
          </cell>
          <cell r="BC40">
            <v>0</v>
          </cell>
        </row>
        <row r="40">
          <cell r="BJ40">
            <v>5828.93</v>
          </cell>
        </row>
        <row r="40">
          <cell r="BM40">
            <v>20.5605996472663</v>
          </cell>
          <cell r="BN40">
            <v>20.5605996472663</v>
          </cell>
          <cell r="BO40" t="str">
            <v>430321197202086421</v>
          </cell>
          <cell r="BP40" t="str">
            <v>劳务工-劳务发放</v>
          </cell>
          <cell r="BQ40">
            <v>0</v>
          </cell>
          <cell r="BR40" t="str">
            <v>430321197202086421</v>
          </cell>
          <cell r="BS40" t="str">
            <v>湘潭宏顺</v>
          </cell>
        </row>
        <row r="41">
          <cell r="C41" t="str">
            <v>佘军</v>
          </cell>
          <cell r="D41" t="str">
            <v>生产制造部</v>
          </cell>
          <cell r="E41">
            <v>45804</v>
          </cell>
          <cell r="F41" t="str">
            <v>发泡操作工</v>
          </cell>
          <cell r="G41">
            <v>45931</v>
          </cell>
          <cell r="H41">
            <v>25</v>
          </cell>
          <cell r="I41">
            <v>25</v>
          </cell>
        </row>
        <row r="41">
          <cell r="M41">
            <v>106.19444</v>
          </cell>
          <cell r="N41">
            <v>2654.861</v>
          </cell>
          <cell r="O41">
            <v>1490</v>
          </cell>
          <cell r="P41">
            <v>150</v>
          </cell>
        </row>
        <row r="41">
          <cell r="R41">
            <v>300</v>
          </cell>
        </row>
        <row r="41">
          <cell r="U41">
            <v>4594.861</v>
          </cell>
        </row>
        <row r="41">
          <cell r="W41">
            <v>270</v>
          </cell>
        </row>
        <row r="41">
          <cell r="AA41">
            <v>200</v>
          </cell>
        </row>
        <row r="41">
          <cell r="AD41">
            <v>769.230769230769</v>
          </cell>
        </row>
        <row r="41">
          <cell r="AF41">
            <v>500</v>
          </cell>
        </row>
        <row r="41">
          <cell r="AM41">
            <v>6334.09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</row>
        <row r="41">
          <cell r="AY41">
            <v>6334.09</v>
          </cell>
          <cell r="AZ41">
            <v>0</v>
          </cell>
        </row>
        <row r="41">
          <cell r="BB41">
            <v>0</v>
          </cell>
          <cell r="BC41">
            <v>0</v>
          </cell>
          <cell r="BD41">
            <v>53.4</v>
          </cell>
        </row>
        <row r="41">
          <cell r="BJ41">
            <v>6280.69</v>
          </cell>
        </row>
        <row r="41">
          <cell r="BM41">
            <v>24.1298666666667</v>
          </cell>
          <cell r="BN41">
            <v>23.9264380952381</v>
          </cell>
          <cell r="BO41" t="str">
            <v>430521200605094958</v>
          </cell>
          <cell r="BP41" t="str">
            <v>劳务工-劳务发放</v>
          </cell>
          <cell r="BQ41">
            <v>0</v>
          </cell>
          <cell r="BR41" t="str">
            <v>430521200605094958</v>
          </cell>
          <cell r="BS41" t="str">
            <v>湖南诚展</v>
          </cell>
        </row>
        <row r="42">
          <cell r="C42" t="str">
            <v>刘爱国</v>
          </cell>
          <cell r="D42" t="str">
            <v>生产制造部</v>
          </cell>
          <cell r="E42">
            <v>45805</v>
          </cell>
          <cell r="F42" t="str">
            <v>发泡操作工</v>
          </cell>
          <cell r="G42">
            <v>45931</v>
          </cell>
          <cell r="H42">
            <v>25</v>
          </cell>
          <cell r="I42">
            <v>24</v>
          </cell>
        </row>
        <row r="42">
          <cell r="M42">
            <v>105.29924</v>
          </cell>
          <cell r="N42">
            <v>2527.18176</v>
          </cell>
          <cell r="O42">
            <v>1430.4</v>
          </cell>
          <cell r="P42">
            <v>100</v>
          </cell>
        </row>
        <row r="42">
          <cell r="R42">
            <v>200</v>
          </cell>
        </row>
        <row r="42">
          <cell r="U42">
            <v>4257.58176</v>
          </cell>
        </row>
        <row r="42">
          <cell r="W42">
            <v>282</v>
          </cell>
        </row>
        <row r="42">
          <cell r="AA42">
            <v>192</v>
          </cell>
        </row>
        <row r="42">
          <cell r="AD42">
            <v>738.461538461538</v>
          </cell>
        </row>
        <row r="42">
          <cell r="AF42">
            <v>480</v>
          </cell>
        </row>
        <row r="42">
          <cell r="AI42">
            <v>-10</v>
          </cell>
        </row>
        <row r="42">
          <cell r="AM42">
            <v>5940.04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</row>
        <row r="42">
          <cell r="AY42">
            <v>5940.04</v>
          </cell>
          <cell r="AZ42">
            <v>0</v>
          </cell>
        </row>
        <row r="42">
          <cell r="BB42">
            <v>0</v>
          </cell>
          <cell r="BC42">
            <v>0</v>
          </cell>
          <cell r="BD42">
            <v>53.4</v>
          </cell>
        </row>
        <row r="42">
          <cell r="BJ42">
            <v>5886.64</v>
          </cell>
        </row>
        <row r="42">
          <cell r="BM42">
            <v>23.5715873015873</v>
          </cell>
          <cell r="BN42">
            <v>23.3596825396825</v>
          </cell>
          <cell r="BO42" t="str">
            <v>43028119760318391X</v>
          </cell>
          <cell r="BP42" t="str">
            <v>劳务工-劳务发放</v>
          </cell>
          <cell r="BQ42">
            <v>0</v>
          </cell>
          <cell r="BR42" t="str">
            <v>43028119760318391X</v>
          </cell>
          <cell r="BS42" t="str">
            <v>湘潭思泉</v>
          </cell>
        </row>
        <row r="43">
          <cell r="C43" t="str">
            <v>陶勇军</v>
          </cell>
          <cell r="D43" t="str">
            <v>生产制造部</v>
          </cell>
          <cell r="E43">
            <v>45810</v>
          </cell>
          <cell r="F43" t="str">
            <v>发泡操作工</v>
          </cell>
          <cell r="G43">
            <v>45931</v>
          </cell>
          <cell r="H43">
            <v>26</v>
          </cell>
          <cell r="I43">
            <v>27</v>
          </cell>
        </row>
        <row r="43">
          <cell r="M43">
            <v>94.763742962963</v>
          </cell>
          <cell r="N43">
            <v>2558.62106</v>
          </cell>
          <cell r="O43">
            <v>1547.30769230769</v>
          </cell>
          <cell r="P43">
            <v>100</v>
          </cell>
        </row>
        <row r="43">
          <cell r="R43">
            <v>300</v>
          </cell>
        </row>
        <row r="43">
          <cell r="U43">
            <v>4505.92875230769</v>
          </cell>
        </row>
        <row r="43">
          <cell r="W43">
            <v>273</v>
          </cell>
        </row>
        <row r="43">
          <cell r="AA43">
            <v>216</v>
          </cell>
        </row>
        <row r="43">
          <cell r="AD43">
            <v>200</v>
          </cell>
        </row>
        <row r="43">
          <cell r="AF43">
            <v>540</v>
          </cell>
        </row>
        <row r="43">
          <cell r="AI43">
            <v>-10</v>
          </cell>
        </row>
        <row r="43">
          <cell r="AM43">
            <v>5724.93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</row>
        <row r="43">
          <cell r="AY43">
            <v>5724.93</v>
          </cell>
          <cell r="AZ43">
            <v>0</v>
          </cell>
        </row>
        <row r="43">
          <cell r="BJ43">
            <v>5724.93</v>
          </cell>
        </row>
        <row r="43">
          <cell r="BM43">
            <v>20.1937566137566</v>
          </cell>
          <cell r="BN43">
            <v>20.1937566137566</v>
          </cell>
          <cell r="BO43" t="str">
            <v>432930197809113693</v>
          </cell>
          <cell r="BP43" t="str">
            <v>劳务工-劳务发放</v>
          </cell>
        </row>
        <row r="43">
          <cell r="BR43" t="str">
            <v>432930197809113693</v>
          </cell>
          <cell r="BS43" t="str">
            <v>湖南诚展</v>
          </cell>
        </row>
        <row r="44">
          <cell r="C44" t="str">
            <v>蔡建兵</v>
          </cell>
          <cell r="D44" t="str">
            <v>生产制造部</v>
          </cell>
          <cell r="E44">
            <v>45814</v>
          </cell>
          <cell r="F44" t="str">
            <v>发泡操作工</v>
          </cell>
          <cell r="G44">
            <v>45931</v>
          </cell>
          <cell r="H44">
            <v>26</v>
          </cell>
          <cell r="I44">
            <v>27</v>
          </cell>
        </row>
        <row r="44">
          <cell r="M44">
            <v>94.763742962963</v>
          </cell>
          <cell r="N44">
            <v>2558.62106</v>
          </cell>
          <cell r="O44">
            <v>1547.30769230769</v>
          </cell>
          <cell r="P44">
            <v>50</v>
          </cell>
        </row>
        <row r="44">
          <cell r="R44">
            <v>300</v>
          </cell>
        </row>
        <row r="44">
          <cell r="U44">
            <v>4455.92875230769</v>
          </cell>
        </row>
        <row r="44">
          <cell r="W44">
            <v>264</v>
          </cell>
        </row>
        <row r="44">
          <cell r="AA44">
            <v>216</v>
          </cell>
        </row>
        <row r="44">
          <cell r="AD44">
            <v>200</v>
          </cell>
        </row>
        <row r="44">
          <cell r="AF44">
            <v>540</v>
          </cell>
        </row>
        <row r="44">
          <cell r="AI44">
            <v>-10</v>
          </cell>
        </row>
        <row r="44">
          <cell r="AM44">
            <v>5665.93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</row>
        <row r="44">
          <cell r="AY44">
            <v>5665.93</v>
          </cell>
          <cell r="AZ44">
            <v>0</v>
          </cell>
        </row>
        <row r="44">
          <cell r="BJ44">
            <v>5665.93</v>
          </cell>
        </row>
        <row r="44">
          <cell r="BM44">
            <v>19.9856437389771</v>
          </cell>
          <cell r="BN44">
            <v>19.9856437389771</v>
          </cell>
          <cell r="BO44" t="str">
            <v>4302231972015839X</v>
          </cell>
          <cell r="BP44" t="str">
            <v>劳务工-劳务发放</v>
          </cell>
        </row>
        <row r="44">
          <cell r="BR44" t="str">
            <v>4302231972015839X</v>
          </cell>
          <cell r="BS44" t="str">
            <v>湘潭思泉</v>
          </cell>
        </row>
        <row r="45">
          <cell r="C45" t="str">
            <v>李先文</v>
          </cell>
          <cell r="D45" t="str">
            <v>生产制造部</v>
          </cell>
          <cell r="E45">
            <v>45817</v>
          </cell>
          <cell r="F45" t="str">
            <v>发泡操作工</v>
          </cell>
          <cell r="G45">
            <v>45931</v>
          </cell>
          <cell r="H45">
            <v>24</v>
          </cell>
          <cell r="I45">
            <v>24</v>
          </cell>
        </row>
        <row r="45">
          <cell r="M45">
            <v>106.122573333333</v>
          </cell>
          <cell r="N45">
            <v>2546.94176</v>
          </cell>
          <cell r="O45">
            <v>1490</v>
          </cell>
          <cell r="P45">
            <v>50</v>
          </cell>
        </row>
        <row r="45">
          <cell r="R45">
            <v>300</v>
          </cell>
        </row>
        <row r="45">
          <cell r="U45">
            <v>4386.94176</v>
          </cell>
        </row>
        <row r="45">
          <cell r="W45">
            <v>264</v>
          </cell>
        </row>
        <row r="45">
          <cell r="AA45">
            <v>192</v>
          </cell>
        </row>
        <row r="45">
          <cell r="AD45">
            <v>276.923076923077</v>
          </cell>
        </row>
        <row r="45">
          <cell r="AF45">
            <v>480</v>
          </cell>
        </row>
        <row r="45">
          <cell r="AI45">
            <v>-10</v>
          </cell>
        </row>
        <row r="45">
          <cell r="AM45">
            <v>5589.86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</row>
        <row r="45">
          <cell r="AY45">
            <v>5589.86</v>
          </cell>
          <cell r="AZ45">
            <v>0</v>
          </cell>
        </row>
        <row r="45">
          <cell r="BJ45">
            <v>5589.86</v>
          </cell>
        </row>
        <row r="45">
          <cell r="BM45">
            <v>22.1819841269841</v>
          </cell>
          <cell r="BN45">
            <v>22.1819841269841</v>
          </cell>
          <cell r="BO45" t="str">
            <v>430221198009308132</v>
          </cell>
          <cell r="BP45" t="str">
            <v>劳务工-劳务发放</v>
          </cell>
        </row>
        <row r="45">
          <cell r="BR45" t="str">
            <v>430221198009308132</v>
          </cell>
          <cell r="BS45" t="str">
            <v>湘潭思泉</v>
          </cell>
        </row>
        <row r="46">
          <cell r="C46" t="str">
            <v>王攀</v>
          </cell>
          <cell r="D46" t="str">
            <v>生产制造部</v>
          </cell>
          <cell r="E46">
            <v>45826</v>
          </cell>
          <cell r="F46" t="str">
            <v>发泡操作工</v>
          </cell>
          <cell r="G46">
            <v>45931</v>
          </cell>
          <cell r="H46">
            <v>24</v>
          </cell>
          <cell r="I46">
            <v>22</v>
          </cell>
        </row>
        <row r="46">
          <cell r="M46">
            <v>104.611967272727</v>
          </cell>
          <cell r="N46">
            <v>2301.46328</v>
          </cell>
          <cell r="O46">
            <v>1365.83333333333</v>
          </cell>
          <cell r="P46">
            <v>50</v>
          </cell>
        </row>
        <row r="46">
          <cell r="R46">
            <v>0</v>
          </cell>
        </row>
        <row r="46">
          <cell r="U46">
            <v>3717.29661333333</v>
          </cell>
        </row>
        <row r="46">
          <cell r="W46">
            <v>267</v>
          </cell>
        </row>
        <row r="46">
          <cell r="AA46">
            <v>176</v>
          </cell>
        </row>
        <row r="46">
          <cell r="AD46">
            <v>676.923076923077</v>
          </cell>
        </row>
        <row r="46">
          <cell r="AF46">
            <v>440</v>
          </cell>
          <cell r="AG46">
            <v>-20</v>
          </cell>
        </row>
        <row r="46">
          <cell r="AI46">
            <v>-10</v>
          </cell>
        </row>
        <row r="46">
          <cell r="AM46">
            <v>5247.22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</row>
        <row r="46">
          <cell r="AY46">
            <v>5247.22</v>
          </cell>
          <cell r="AZ46">
            <v>0</v>
          </cell>
        </row>
        <row r="46">
          <cell r="BJ46">
            <v>5247.22</v>
          </cell>
        </row>
        <row r="46">
          <cell r="BL46" t="str">
            <v>2025/10/31离职</v>
          </cell>
          <cell r="BM46">
            <v>22.7152380952381</v>
          </cell>
          <cell r="BN46">
            <v>22.7152380952381</v>
          </cell>
        </row>
        <row r="46">
          <cell r="BP46" t="str">
            <v>劳务工-劳务发放</v>
          </cell>
        </row>
        <row r="46">
          <cell r="BR46" t="e">
            <v>#N/A</v>
          </cell>
          <cell r="BS46" t="str">
            <v>湘潭思泉</v>
          </cell>
        </row>
        <row r="47">
          <cell r="C47" t="str">
            <v>刘季香</v>
          </cell>
          <cell r="D47" t="str">
            <v>生产制造部</v>
          </cell>
          <cell r="E47">
            <v>45809</v>
          </cell>
          <cell r="F47" t="str">
            <v>发泡操作工</v>
          </cell>
          <cell r="G47">
            <v>45931</v>
          </cell>
          <cell r="H47">
            <v>26</v>
          </cell>
          <cell r="I47">
            <v>27</v>
          </cell>
        </row>
        <row r="47">
          <cell r="M47">
            <v>110.35070633153</v>
          </cell>
          <cell r="N47">
            <v>2979.46907095132</v>
          </cell>
          <cell r="O47">
            <v>1547.30769230769</v>
          </cell>
          <cell r="P47">
            <v>100</v>
          </cell>
        </row>
        <row r="47">
          <cell r="R47">
            <v>300</v>
          </cell>
        </row>
        <row r="47">
          <cell r="U47">
            <v>4926.77676325901</v>
          </cell>
        </row>
        <row r="47">
          <cell r="W47">
            <v>270</v>
          </cell>
        </row>
        <row r="47">
          <cell r="AA47">
            <v>216</v>
          </cell>
        </row>
        <row r="47">
          <cell r="AD47">
            <v>200</v>
          </cell>
        </row>
        <row r="47">
          <cell r="AF47">
            <v>540</v>
          </cell>
        </row>
        <row r="47">
          <cell r="AM47">
            <v>6152.78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</row>
        <row r="47">
          <cell r="AY47">
            <v>6152.78</v>
          </cell>
          <cell r="AZ47">
            <v>0</v>
          </cell>
        </row>
        <row r="47">
          <cell r="BD47">
            <v>51.25</v>
          </cell>
        </row>
        <row r="47">
          <cell r="BJ47">
            <v>6101.53</v>
          </cell>
        </row>
        <row r="47">
          <cell r="BM47">
            <v>21.7029276895944</v>
          </cell>
          <cell r="BN47">
            <v>21.522151675485</v>
          </cell>
          <cell r="BO47" t="str">
            <v>430321196810212765</v>
          </cell>
          <cell r="BP47" t="str">
            <v>劳务工-劳务发放</v>
          </cell>
        </row>
        <row r="47">
          <cell r="BR47" t="str">
            <v>430321196810212765</v>
          </cell>
          <cell r="BS47" t="str">
            <v>湘潭宏顺</v>
          </cell>
        </row>
        <row r="48">
          <cell r="C48" t="str">
            <v>张波滔</v>
          </cell>
          <cell r="D48" t="str">
            <v>生产制造部</v>
          </cell>
          <cell r="E48">
            <v>45825</v>
          </cell>
          <cell r="F48" t="str">
            <v>发泡操作工</v>
          </cell>
          <cell r="G48">
            <v>45931</v>
          </cell>
          <cell r="H48">
            <v>26</v>
          </cell>
          <cell r="I48">
            <v>26</v>
          </cell>
        </row>
        <row r="48">
          <cell r="M48">
            <v>105.880778461538</v>
          </cell>
          <cell r="N48">
            <v>2752.90024</v>
          </cell>
          <cell r="O48">
            <v>1490</v>
          </cell>
          <cell r="P48">
            <v>150</v>
          </cell>
        </row>
        <row r="48">
          <cell r="R48">
            <v>300</v>
          </cell>
        </row>
        <row r="48">
          <cell r="U48">
            <v>4692.90024</v>
          </cell>
        </row>
        <row r="48">
          <cell r="W48">
            <v>270</v>
          </cell>
        </row>
        <row r="48">
          <cell r="AA48">
            <v>208</v>
          </cell>
        </row>
        <row r="48">
          <cell r="AD48">
            <v>300</v>
          </cell>
        </row>
        <row r="48">
          <cell r="AF48">
            <v>520</v>
          </cell>
        </row>
        <row r="48">
          <cell r="AM48">
            <v>5990.9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</row>
        <row r="48">
          <cell r="AY48">
            <v>5990.9</v>
          </cell>
          <cell r="AZ48">
            <v>0</v>
          </cell>
        </row>
        <row r="48">
          <cell r="BJ48">
            <v>5990.9</v>
          </cell>
        </row>
        <row r="48">
          <cell r="BM48">
            <v>21.9446886446886</v>
          </cell>
          <cell r="BN48">
            <v>21.9446886446886</v>
          </cell>
          <cell r="BO48" t="str">
            <v>430221197804290010</v>
          </cell>
          <cell r="BP48" t="str">
            <v>劳务工-劳务发放</v>
          </cell>
        </row>
        <row r="48">
          <cell r="BR48" t="str">
            <v>430221197804290010</v>
          </cell>
          <cell r="BS48" t="str">
            <v>湘潭思泉</v>
          </cell>
        </row>
        <row r="49">
          <cell r="C49" t="str">
            <v>黄翠兰</v>
          </cell>
          <cell r="D49" t="str">
            <v>生产制造部</v>
          </cell>
          <cell r="E49">
            <v>45811</v>
          </cell>
          <cell r="F49" t="str">
            <v>发泡操作工</v>
          </cell>
          <cell r="G49">
            <v>45931</v>
          </cell>
          <cell r="H49">
            <v>26</v>
          </cell>
          <cell r="I49">
            <v>26</v>
          </cell>
        </row>
        <row r="49">
          <cell r="M49">
            <v>105.880778461538</v>
          </cell>
          <cell r="N49">
            <v>2752.90024</v>
          </cell>
          <cell r="O49">
            <v>1490</v>
          </cell>
          <cell r="P49">
            <v>50</v>
          </cell>
        </row>
        <row r="49">
          <cell r="R49">
            <v>300</v>
          </cell>
        </row>
        <row r="49">
          <cell r="U49">
            <v>4592.90024</v>
          </cell>
        </row>
        <row r="49">
          <cell r="W49">
            <v>273</v>
          </cell>
        </row>
        <row r="49">
          <cell r="AA49">
            <v>208</v>
          </cell>
        </row>
        <row r="49">
          <cell r="AD49">
            <v>300</v>
          </cell>
        </row>
        <row r="49">
          <cell r="AF49">
            <v>520</v>
          </cell>
        </row>
        <row r="49">
          <cell r="AI49">
            <v>-30</v>
          </cell>
        </row>
        <row r="49">
          <cell r="AM49">
            <v>5863.9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</row>
        <row r="49">
          <cell r="AY49">
            <v>5863.9</v>
          </cell>
          <cell r="AZ49">
            <v>0</v>
          </cell>
        </row>
        <row r="49">
          <cell r="BD49">
            <v>51.25</v>
          </cell>
        </row>
        <row r="49">
          <cell r="BJ49">
            <v>5812.65</v>
          </cell>
        </row>
        <row r="49">
          <cell r="BM49">
            <v>21.4794871794872</v>
          </cell>
          <cell r="BN49">
            <v>21.2917582417582</v>
          </cell>
          <cell r="BO49" t="str">
            <v>430321197111022684</v>
          </cell>
          <cell r="BP49" t="str">
            <v>劳务工-劳务发放</v>
          </cell>
        </row>
        <row r="49">
          <cell r="BR49" t="str">
            <v>430321197111022684</v>
          </cell>
          <cell r="BS49" t="str">
            <v>湘潭宏顺</v>
          </cell>
        </row>
        <row r="50">
          <cell r="C50" t="str">
            <v>杨兰方</v>
          </cell>
          <cell r="D50" t="str">
            <v>生产制造部</v>
          </cell>
          <cell r="E50">
            <v>45897</v>
          </cell>
          <cell r="F50" t="str">
            <v>发泡操作工</v>
          </cell>
          <cell r="G50">
            <v>45931</v>
          </cell>
          <cell r="H50">
            <v>26</v>
          </cell>
          <cell r="I50">
            <v>27</v>
          </cell>
        </row>
        <row r="50">
          <cell r="M50">
            <v>95.8870188518518</v>
          </cell>
          <cell r="N50">
            <v>2588.949509</v>
          </cell>
          <cell r="O50">
            <v>1547.30769230769</v>
          </cell>
          <cell r="P50">
            <v>50</v>
          </cell>
        </row>
        <row r="50">
          <cell r="R50">
            <v>300</v>
          </cell>
        </row>
        <row r="50">
          <cell r="U50">
            <v>4486.25720130769</v>
          </cell>
        </row>
        <row r="50">
          <cell r="W50">
            <v>252</v>
          </cell>
        </row>
        <row r="50">
          <cell r="AA50">
            <v>216</v>
          </cell>
        </row>
        <row r="50">
          <cell r="AD50">
            <v>200</v>
          </cell>
        </row>
        <row r="50">
          <cell r="AF50">
            <v>540</v>
          </cell>
        </row>
        <row r="50">
          <cell r="AM50">
            <v>5694.26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</row>
        <row r="50">
          <cell r="AY50">
            <v>5694.26</v>
          </cell>
          <cell r="AZ50">
            <v>0</v>
          </cell>
        </row>
        <row r="50">
          <cell r="BJ50">
            <v>5694.26</v>
          </cell>
        </row>
        <row r="50">
          <cell r="BM50">
            <v>20.0855731922399</v>
          </cell>
          <cell r="BN50">
            <v>20.0855731922399</v>
          </cell>
          <cell r="BO50" t="str">
            <v>430202196602244098</v>
          </cell>
          <cell r="BP50" t="str">
            <v>劳务工-劳务发放</v>
          </cell>
        </row>
        <row r="50">
          <cell r="BR50" t="str">
            <v>430202196602244098</v>
          </cell>
          <cell r="BS50" t="str">
            <v>湘潭思泉</v>
          </cell>
        </row>
        <row r="51">
          <cell r="C51" t="str">
            <v>刘湘宇</v>
          </cell>
          <cell r="D51" t="str">
            <v>生产制造部</v>
          </cell>
          <cell r="E51">
            <v>45900</v>
          </cell>
          <cell r="F51" t="str">
            <v>发泡操作工</v>
          </cell>
          <cell r="G51">
            <v>45931</v>
          </cell>
          <cell r="H51">
            <v>25</v>
          </cell>
          <cell r="I51">
            <v>24</v>
          </cell>
        </row>
        <row r="51">
          <cell r="M51">
            <v>104.887573333333</v>
          </cell>
          <cell r="N51">
            <v>2517.30176</v>
          </cell>
          <cell r="O51">
            <v>1430.4</v>
          </cell>
          <cell r="P51">
            <v>80</v>
          </cell>
        </row>
        <row r="51">
          <cell r="R51">
            <v>200</v>
          </cell>
        </row>
        <row r="51">
          <cell r="U51">
            <v>4227.70176</v>
          </cell>
        </row>
        <row r="51">
          <cell r="W51">
            <v>270</v>
          </cell>
        </row>
        <row r="51">
          <cell r="AA51">
            <v>192</v>
          </cell>
        </row>
        <row r="51">
          <cell r="AD51">
            <v>276.923076923077</v>
          </cell>
        </row>
        <row r="51">
          <cell r="AF51">
            <v>480</v>
          </cell>
        </row>
        <row r="51">
          <cell r="AJ51">
            <v>-10</v>
          </cell>
        </row>
        <row r="51">
          <cell r="AM51">
            <v>5436.62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</row>
        <row r="51">
          <cell r="AY51">
            <v>5436.62</v>
          </cell>
          <cell r="AZ51">
            <v>0</v>
          </cell>
        </row>
        <row r="51">
          <cell r="BD51">
            <v>43.74</v>
          </cell>
        </row>
        <row r="51">
          <cell r="BJ51">
            <v>5392.88</v>
          </cell>
        </row>
        <row r="51">
          <cell r="BM51">
            <v>21.5738888888889</v>
          </cell>
          <cell r="BN51">
            <v>21.4003174603175</v>
          </cell>
          <cell r="BO51" t="str">
            <v>430921198610175770</v>
          </cell>
          <cell r="BP51" t="str">
            <v>劳务工-劳务发放</v>
          </cell>
        </row>
        <row r="51">
          <cell r="BR51" t="str">
            <v>430921198610175770</v>
          </cell>
          <cell r="BS51" t="str">
            <v>湘潭思泉</v>
          </cell>
        </row>
        <row r="52">
          <cell r="C52" t="str">
            <v>袁卫星</v>
          </cell>
          <cell r="D52" t="str">
            <v>生产制造部</v>
          </cell>
          <cell r="E52">
            <v>45901</v>
          </cell>
          <cell r="F52" t="str">
            <v>发泡操作工</v>
          </cell>
          <cell r="G52">
            <v>45931</v>
          </cell>
          <cell r="H52">
            <v>25</v>
          </cell>
          <cell r="I52">
            <v>24</v>
          </cell>
        </row>
        <row r="52">
          <cell r="M52">
            <v>105.710906666667</v>
          </cell>
          <cell r="N52">
            <v>2537.06176</v>
          </cell>
          <cell r="O52">
            <v>1430.4</v>
          </cell>
          <cell r="P52">
            <v>50</v>
          </cell>
        </row>
        <row r="52">
          <cell r="R52">
            <v>200</v>
          </cell>
        </row>
        <row r="52">
          <cell r="U52">
            <v>4217.46176</v>
          </cell>
        </row>
        <row r="52">
          <cell r="W52">
            <v>282</v>
          </cell>
        </row>
        <row r="52">
          <cell r="AA52">
            <v>192</v>
          </cell>
        </row>
        <row r="52">
          <cell r="AD52">
            <v>276.923076923077</v>
          </cell>
        </row>
        <row r="52">
          <cell r="AF52">
            <v>480</v>
          </cell>
        </row>
        <row r="52">
          <cell r="AM52">
            <v>5448.38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</row>
        <row r="52">
          <cell r="AY52">
            <v>5448.38</v>
          </cell>
          <cell r="AZ52">
            <v>0</v>
          </cell>
        </row>
        <row r="52">
          <cell r="BJ52">
            <v>5448.38</v>
          </cell>
        </row>
        <row r="52">
          <cell r="BM52">
            <v>21.6205555555556</v>
          </cell>
          <cell r="BN52">
            <v>21.6205555555556</v>
          </cell>
          <cell r="BO52" t="str">
            <v>430221197106151718</v>
          </cell>
          <cell r="BP52" t="str">
            <v>劳务工-劳务发放</v>
          </cell>
        </row>
        <row r="52">
          <cell r="BR52" t="str">
            <v>430221197106151718</v>
          </cell>
          <cell r="BS52" t="str">
            <v>湘潭思泉</v>
          </cell>
        </row>
        <row r="53">
          <cell r="C53" t="str">
            <v>彭新泉</v>
          </cell>
          <cell r="D53" t="str">
            <v>生产制造部</v>
          </cell>
          <cell r="E53">
            <v>45903</v>
          </cell>
          <cell r="F53" t="str">
            <v>发泡操作工</v>
          </cell>
          <cell r="G53">
            <v>45931</v>
          </cell>
          <cell r="H53">
            <v>26</v>
          </cell>
          <cell r="I53">
            <v>27</v>
          </cell>
        </row>
        <row r="53">
          <cell r="M53">
            <v>95.8870188518518</v>
          </cell>
          <cell r="N53">
            <v>2588.949509</v>
          </cell>
          <cell r="O53">
            <v>1547.30769230769</v>
          </cell>
          <cell r="P53">
            <v>50</v>
          </cell>
        </row>
        <row r="53">
          <cell r="R53">
            <v>300</v>
          </cell>
        </row>
        <row r="53">
          <cell r="U53">
            <v>4486.25720130769</v>
          </cell>
        </row>
        <row r="53">
          <cell r="W53">
            <v>246</v>
          </cell>
        </row>
        <row r="53">
          <cell r="AA53">
            <v>216</v>
          </cell>
        </row>
        <row r="53">
          <cell r="AD53">
            <v>300</v>
          </cell>
        </row>
        <row r="53">
          <cell r="AF53">
            <v>540</v>
          </cell>
        </row>
        <row r="53">
          <cell r="AI53">
            <v>-20</v>
          </cell>
        </row>
        <row r="53">
          <cell r="AM53">
            <v>5768.26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3">
          <cell r="AY53">
            <v>5768.26</v>
          </cell>
          <cell r="AZ53">
            <v>0</v>
          </cell>
        </row>
        <row r="53">
          <cell r="BJ53">
            <v>5768.26</v>
          </cell>
        </row>
        <row r="53">
          <cell r="BM53">
            <v>20.3465961199295</v>
          </cell>
          <cell r="BN53">
            <v>20.3465961199295</v>
          </cell>
          <cell r="BO53" t="str">
            <v>430223196604094531</v>
          </cell>
          <cell r="BP53" t="str">
            <v>劳务工-劳务发放</v>
          </cell>
        </row>
        <row r="53">
          <cell r="BR53" t="str">
            <v>430223196604094531</v>
          </cell>
          <cell r="BS53" t="str">
            <v>湘潭思泉</v>
          </cell>
        </row>
        <row r="54">
          <cell r="C54" t="str">
            <v>黄亚英</v>
          </cell>
          <cell r="D54" t="str">
            <v>生产制造部</v>
          </cell>
          <cell r="E54">
            <v>45904</v>
          </cell>
          <cell r="F54" t="str">
            <v>发泡操作工</v>
          </cell>
          <cell r="G54">
            <v>45931</v>
          </cell>
          <cell r="H54">
            <v>26</v>
          </cell>
          <cell r="I54">
            <v>27</v>
          </cell>
        </row>
        <row r="54">
          <cell r="M54">
            <v>92.305537037037</v>
          </cell>
          <cell r="N54">
            <v>2492.2495</v>
          </cell>
          <cell r="O54">
            <v>1547.30769230769</v>
          </cell>
          <cell r="P54">
            <v>150</v>
          </cell>
        </row>
        <row r="54">
          <cell r="R54">
            <v>300</v>
          </cell>
        </row>
        <row r="54">
          <cell r="U54">
            <v>4489.55719230769</v>
          </cell>
        </row>
        <row r="54">
          <cell r="W54">
            <v>249</v>
          </cell>
        </row>
        <row r="54">
          <cell r="AA54">
            <v>216</v>
          </cell>
        </row>
        <row r="54">
          <cell r="AD54">
            <v>800</v>
          </cell>
        </row>
        <row r="54">
          <cell r="AF54">
            <v>540</v>
          </cell>
        </row>
        <row r="54">
          <cell r="AM54">
            <v>6294.56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</row>
        <row r="54">
          <cell r="AY54">
            <v>6294.56</v>
          </cell>
          <cell r="AZ54">
            <v>0</v>
          </cell>
        </row>
        <row r="54">
          <cell r="BD54">
            <v>51.25</v>
          </cell>
        </row>
        <row r="54">
          <cell r="BJ54">
            <v>6243.31</v>
          </cell>
        </row>
        <row r="54">
          <cell r="BM54">
            <v>22.2030335097002</v>
          </cell>
          <cell r="BN54">
            <v>22.0222574955908</v>
          </cell>
          <cell r="BO54" t="str">
            <v>350321197603040088</v>
          </cell>
          <cell r="BP54" t="str">
            <v>劳务工-劳务发放</v>
          </cell>
        </row>
        <row r="54">
          <cell r="BR54" t="str">
            <v>350321197603040088</v>
          </cell>
          <cell r="BS54" t="str">
            <v>湘潭思泉</v>
          </cell>
        </row>
        <row r="55">
          <cell r="C55" t="str">
            <v>陈夏君</v>
          </cell>
          <cell r="D55" t="str">
            <v>生产制造部</v>
          </cell>
          <cell r="E55">
            <v>45905</v>
          </cell>
          <cell r="F55" t="str">
            <v>发泡操作工</v>
          </cell>
          <cell r="G55">
            <v>45931</v>
          </cell>
          <cell r="H55">
            <v>23</v>
          </cell>
          <cell r="I55">
            <v>23</v>
          </cell>
        </row>
        <row r="55">
          <cell r="M55">
            <v>106.474022608696</v>
          </cell>
          <cell r="N55">
            <v>2448.90252</v>
          </cell>
          <cell r="O55">
            <v>1490</v>
          </cell>
          <cell r="P55">
            <v>50</v>
          </cell>
        </row>
        <row r="55">
          <cell r="R55">
            <v>300</v>
          </cell>
        </row>
        <row r="55">
          <cell r="U55">
            <v>4288.90252</v>
          </cell>
        </row>
        <row r="55">
          <cell r="W55">
            <v>270</v>
          </cell>
        </row>
        <row r="55">
          <cell r="AA55">
            <v>184</v>
          </cell>
        </row>
        <row r="55">
          <cell r="AD55">
            <v>176.923076923077</v>
          </cell>
        </row>
        <row r="55">
          <cell r="AF55">
            <v>460</v>
          </cell>
          <cell r="AG55">
            <v>-100</v>
          </cell>
        </row>
        <row r="55">
          <cell r="AM55">
            <v>5279.83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</row>
        <row r="55">
          <cell r="AY55">
            <v>5279.83</v>
          </cell>
          <cell r="AZ55">
            <v>0</v>
          </cell>
        </row>
        <row r="55">
          <cell r="BJ55">
            <v>5279.83</v>
          </cell>
        </row>
        <row r="55">
          <cell r="BM55">
            <v>21.8626501035197</v>
          </cell>
          <cell r="BN55">
            <v>21.8626501035197</v>
          </cell>
          <cell r="BO55" t="str">
            <v>430321198405258339</v>
          </cell>
          <cell r="BP55" t="str">
            <v>劳务工-劳务发放</v>
          </cell>
        </row>
        <row r="55">
          <cell r="BR55" t="str">
            <v>430321198405258339</v>
          </cell>
          <cell r="BS55" t="str">
            <v>德顺</v>
          </cell>
        </row>
        <row r="56">
          <cell r="C56" t="str">
            <v>陈迪</v>
          </cell>
          <cell r="D56" t="str">
            <v>生产制造部</v>
          </cell>
          <cell r="E56">
            <v>45912</v>
          </cell>
          <cell r="F56" t="str">
            <v>发泡操作工</v>
          </cell>
          <cell r="G56">
            <v>45931</v>
          </cell>
          <cell r="H56">
            <v>24</v>
          </cell>
          <cell r="I56">
            <v>17</v>
          </cell>
        </row>
        <row r="56">
          <cell r="M56">
            <v>99.5710047058823</v>
          </cell>
          <cell r="N56">
            <v>1692.70708</v>
          </cell>
          <cell r="O56">
            <v>1055.41666666667</v>
          </cell>
          <cell r="P56">
            <v>50</v>
          </cell>
        </row>
        <row r="56">
          <cell r="R56">
            <v>0</v>
          </cell>
        </row>
        <row r="56">
          <cell r="U56">
            <v>2798.12374666667</v>
          </cell>
        </row>
        <row r="56">
          <cell r="W56">
            <v>270</v>
          </cell>
        </row>
        <row r="56">
          <cell r="AA56">
            <v>136</v>
          </cell>
        </row>
        <row r="56">
          <cell r="AD56">
            <v>196.153846153846</v>
          </cell>
        </row>
        <row r="56">
          <cell r="AF56">
            <v>340</v>
          </cell>
        </row>
        <row r="56">
          <cell r="AM56">
            <v>3740.28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6">
          <cell r="AY56">
            <v>3740.28</v>
          </cell>
          <cell r="AZ56">
            <v>0</v>
          </cell>
        </row>
        <row r="56">
          <cell r="BJ56">
            <v>3740.28</v>
          </cell>
        </row>
        <row r="56">
          <cell r="BM56">
            <v>20.9539495798319</v>
          </cell>
          <cell r="BN56">
            <v>20.9539495798319</v>
          </cell>
          <cell r="BO56" t="str">
            <v>430221199504130831</v>
          </cell>
          <cell r="BP56" t="str">
            <v>劳务工-劳务发放</v>
          </cell>
        </row>
        <row r="56">
          <cell r="BR56" t="str">
            <v>430221199504130831</v>
          </cell>
          <cell r="BS56" t="str">
            <v>湘潭思泉</v>
          </cell>
        </row>
        <row r="57">
          <cell r="C57" t="str">
            <v>石素平</v>
          </cell>
          <cell r="D57" t="str">
            <v>生产制造部</v>
          </cell>
          <cell r="E57">
            <v>45909</v>
          </cell>
          <cell r="F57" t="str">
            <v>发泡操作工</v>
          </cell>
          <cell r="G57">
            <v>45931</v>
          </cell>
          <cell r="H57">
            <v>26</v>
          </cell>
          <cell r="I57">
            <v>27</v>
          </cell>
        </row>
        <row r="57">
          <cell r="M57">
            <v>44.7629545823196</v>
          </cell>
          <cell r="N57">
            <v>1208.59977372263</v>
          </cell>
          <cell r="O57">
            <v>1547.30769230769</v>
          </cell>
          <cell r="P57">
            <v>50</v>
          </cell>
        </row>
        <row r="57">
          <cell r="R57">
            <v>300</v>
          </cell>
        </row>
        <row r="57">
          <cell r="U57">
            <v>3105.90746603032</v>
          </cell>
        </row>
        <row r="57">
          <cell r="W57">
            <v>246</v>
          </cell>
        </row>
        <row r="57">
          <cell r="AA57">
            <v>216</v>
          </cell>
        </row>
        <row r="57">
          <cell r="AD57">
            <v>200</v>
          </cell>
        </row>
        <row r="57">
          <cell r="AF57">
            <v>540</v>
          </cell>
        </row>
        <row r="57">
          <cell r="AM57">
            <v>4307.91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7">
          <cell r="AY57">
            <v>4307.91</v>
          </cell>
          <cell r="AZ57">
            <v>0</v>
          </cell>
        </row>
        <row r="57">
          <cell r="BJ57">
            <v>4307.91</v>
          </cell>
        </row>
        <row r="57">
          <cell r="BM57">
            <v>15.1954497354497</v>
          </cell>
          <cell r="BN57">
            <v>15.1954497354497</v>
          </cell>
          <cell r="BO57" t="str">
            <v>430281197710179027</v>
          </cell>
          <cell r="BP57" t="str">
            <v>劳务工-劳务发放</v>
          </cell>
        </row>
        <row r="57">
          <cell r="BR57" t="str">
            <v>430281197710179027</v>
          </cell>
          <cell r="BS57" t="str">
            <v>德顺</v>
          </cell>
        </row>
        <row r="58">
          <cell r="C58" t="str">
            <v>李立群</v>
          </cell>
          <cell r="D58" t="str">
            <v>生产制造部</v>
          </cell>
          <cell r="E58">
            <v>45912</v>
          </cell>
          <cell r="F58" t="str">
            <v>发泡操作工</v>
          </cell>
          <cell r="G58">
            <v>45931</v>
          </cell>
          <cell r="H58">
            <v>26</v>
          </cell>
          <cell r="I58">
            <v>27</v>
          </cell>
        </row>
        <row r="58">
          <cell r="M58">
            <v>42.750994637509</v>
          </cell>
          <cell r="N58">
            <v>1154.27685521274</v>
          </cell>
          <cell r="O58">
            <v>1547.30769230769</v>
          </cell>
          <cell r="P58">
            <v>50</v>
          </cell>
        </row>
        <row r="58">
          <cell r="R58">
            <v>300</v>
          </cell>
        </row>
        <row r="58">
          <cell r="U58">
            <v>3051.58454752044</v>
          </cell>
        </row>
        <row r="58">
          <cell r="W58">
            <v>246</v>
          </cell>
        </row>
        <row r="58">
          <cell r="AA58">
            <v>216</v>
          </cell>
        </row>
        <row r="58">
          <cell r="AD58">
            <v>200</v>
          </cell>
        </row>
        <row r="58">
          <cell r="AF58">
            <v>540</v>
          </cell>
        </row>
        <row r="58">
          <cell r="AI58">
            <v>-10</v>
          </cell>
        </row>
        <row r="58">
          <cell r="AM58">
            <v>4243.58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</row>
        <row r="58">
          <cell r="AY58">
            <v>4243.58</v>
          </cell>
          <cell r="AZ58">
            <v>0</v>
          </cell>
        </row>
        <row r="58">
          <cell r="BJ58">
            <v>4243.58</v>
          </cell>
        </row>
        <row r="58">
          <cell r="BM58">
            <v>14.9685361552028</v>
          </cell>
          <cell r="BN58">
            <v>14.9685361552028</v>
          </cell>
          <cell r="BO58" t="str">
            <v>430221197410180038</v>
          </cell>
          <cell r="BP58" t="str">
            <v>劳务工-劳务发放</v>
          </cell>
        </row>
        <row r="58">
          <cell r="BR58" t="str">
            <v>430221197410180038</v>
          </cell>
          <cell r="BS58" t="str">
            <v>湘潭思泉</v>
          </cell>
        </row>
        <row r="59">
          <cell r="C59" t="str">
            <v>孙鸿岩</v>
          </cell>
          <cell r="D59" t="str">
            <v>生产制造部</v>
          </cell>
          <cell r="E59">
            <v>45919</v>
          </cell>
          <cell r="F59" t="str">
            <v>发泡操作工</v>
          </cell>
          <cell r="G59">
            <v>45931</v>
          </cell>
          <cell r="H59">
            <v>24</v>
          </cell>
          <cell r="I59">
            <v>23</v>
          </cell>
        </row>
        <row r="59">
          <cell r="L59">
            <v>2439.02252</v>
          </cell>
          <cell r="M59">
            <v>93.3191225043478</v>
          </cell>
          <cell r="N59">
            <v>2146.3398176</v>
          </cell>
          <cell r="O59">
            <v>1427.91666666667</v>
          </cell>
          <cell r="P59">
            <v>100</v>
          </cell>
        </row>
        <row r="59">
          <cell r="R59">
            <v>200</v>
          </cell>
        </row>
        <row r="59">
          <cell r="U59">
            <v>3874.25648426667</v>
          </cell>
        </row>
        <row r="59">
          <cell r="W59">
            <v>270</v>
          </cell>
        </row>
        <row r="59">
          <cell r="AA59">
            <v>184</v>
          </cell>
        </row>
        <row r="59">
          <cell r="AD59">
            <v>176.923076923077</v>
          </cell>
        </row>
        <row r="59">
          <cell r="AF59">
            <v>460</v>
          </cell>
        </row>
        <row r="59">
          <cell r="AM59">
            <v>4965.18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59">
          <cell r="AY59">
            <v>4965.18</v>
          </cell>
          <cell r="AZ59">
            <v>0</v>
          </cell>
        </row>
        <row r="59">
          <cell r="BJ59">
            <v>4965.18</v>
          </cell>
        </row>
        <row r="59">
          <cell r="BM59">
            <v>20.559751552795</v>
          </cell>
          <cell r="BN59">
            <v>20.559751552795</v>
          </cell>
          <cell r="BO59" t="str">
            <v>37290119960808871x</v>
          </cell>
          <cell r="BP59" t="str">
            <v>劳务工-劳务发放</v>
          </cell>
        </row>
        <row r="59">
          <cell r="BR59" t="str">
            <v>37290119960808871x</v>
          </cell>
          <cell r="BS59" t="str">
            <v>湘潭思泉</v>
          </cell>
        </row>
        <row r="60">
          <cell r="C60" t="str">
            <v>任勇</v>
          </cell>
          <cell r="D60" t="str">
            <v>生产制造部</v>
          </cell>
          <cell r="E60">
            <v>45923</v>
          </cell>
          <cell r="F60" t="str">
            <v>发泡操作工</v>
          </cell>
          <cell r="G60">
            <v>45931</v>
          </cell>
          <cell r="H60">
            <v>26</v>
          </cell>
          <cell r="I60">
            <v>25</v>
          </cell>
        </row>
        <row r="60">
          <cell r="L60">
            <v>2393.883175</v>
          </cell>
          <cell r="M60">
            <v>81.7112123733333</v>
          </cell>
          <cell r="N60">
            <v>2042.78030933333</v>
          </cell>
          <cell r="O60">
            <v>1432.69230769231</v>
          </cell>
          <cell r="P60">
            <v>50</v>
          </cell>
        </row>
        <row r="60">
          <cell r="R60">
            <v>0</v>
          </cell>
        </row>
        <row r="60">
          <cell r="U60">
            <v>3525.47261702564</v>
          </cell>
        </row>
        <row r="60">
          <cell r="W60">
            <v>246</v>
          </cell>
        </row>
        <row r="60">
          <cell r="AA60">
            <v>200</v>
          </cell>
        </row>
        <row r="60">
          <cell r="AD60">
            <v>192.307692307692</v>
          </cell>
        </row>
        <row r="60">
          <cell r="AF60">
            <v>500</v>
          </cell>
        </row>
        <row r="60">
          <cell r="AI60">
            <v>-10</v>
          </cell>
        </row>
        <row r="60">
          <cell r="AM60">
            <v>4653.78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</row>
        <row r="60">
          <cell r="AY60">
            <v>4653.78</v>
          </cell>
          <cell r="AZ60">
            <v>0</v>
          </cell>
        </row>
        <row r="60">
          <cell r="BJ60">
            <v>4653.78</v>
          </cell>
        </row>
        <row r="60">
          <cell r="BM60">
            <v>17.7286857142857</v>
          </cell>
          <cell r="BN60">
            <v>17.7286857142857</v>
          </cell>
          <cell r="BO60" t="str">
            <v>430321198901054116</v>
          </cell>
          <cell r="BP60" t="str">
            <v>劳务工-劳务发放</v>
          </cell>
        </row>
        <row r="60">
          <cell r="BR60" t="str">
            <v>430321198901054116</v>
          </cell>
          <cell r="BS60" t="str">
            <v>湘潭思泉</v>
          </cell>
        </row>
        <row r="61">
          <cell r="C61" t="str">
            <v>张定华</v>
          </cell>
          <cell r="D61" t="str">
            <v>生产制造部</v>
          </cell>
          <cell r="E61">
            <v>45927</v>
          </cell>
          <cell r="F61" t="str">
            <v>发泡操作工</v>
          </cell>
          <cell r="G61">
            <v>45931</v>
          </cell>
          <cell r="H61">
            <v>26</v>
          </cell>
          <cell r="I61">
            <v>27</v>
          </cell>
        </row>
        <row r="61">
          <cell r="L61">
            <v>2588.949509</v>
          </cell>
          <cell r="M61">
            <v>79.2666022508642</v>
          </cell>
          <cell r="N61">
            <v>2140.19826077333</v>
          </cell>
          <cell r="O61">
            <v>1547.30769230769</v>
          </cell>
          <cell r="P61">
            <v>50</v>
          </cell>
        </row>
        <row r="61">
          <cell r="R61">
            <v>300</v>
          </cell>
        </row>
        <row r="61">
          <cell r="U61">
            <v>4037.50595308103</v>
          </cell>
        </row>
        <row r="61">
          <cell r="W61">
            <v>264</v>
          </cell>
        </row>
        <row r="61">
          <cell r="AA61">
            <v>216</v>
          </cell>
        </row>
        <row r="61">
          <cell r="AD61">
            <v>200</v>
          </cell>
        </row>
        <row r="61">
          <cell r="AF61">
            <v>540</v>
          </cell>
        </row>
        <row r="61">
          <cell r="AI61">
            <v>-10</v>
          </cell>
        </row>
        <row r="61">
          <cell r="AM61">
            <v>5247.51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1">
          <cell r="AY61">
            <v>5247.51</v>
          </cell>
          <cell r="AZ61">
            <v>0</v>
          </cell>
        </row>
        <row r="61">
          <cell r="BD61">
            <v>53.4</v>
          </cell>
        </row>
        <row r="61">
          <cell r="BJ61">
            <v>5194.11</v>
          </cell>
        </row>
        <row r="61">
          <cell r="BM61">
            <v>18.5097354497355</v>
          </cell>
          <cell r="BN61">
            <v>18.3213756613757</v>
          </cell>
          <cell r="BO61" t="str">
            <v>430321197302232617</v>
          </cell>
          <cell r="BP61" t="str">
            <v>劳务工-劳务发放</v>
          </cell>
        </row>
        <row r="61">
          <cell r="BR61" t="str">
            <v>430321197302232617</v>
          </cell>
          <cell r="BS61" t="str">
            <v>湘潭思泉</v>
          </cell>
        </row>
        <row r="62">
          <cell r="C62" t="str">
            <v>陈连湘</v>
          </cell>
          <cell r="D62" t="str">
            <v>生产制造部</v>
          </cell>
          <cell r="E62">
            <v>45914</v>
          </cell>
          <cell r="F62" t="str">
            <v>发泡操作工</v>
          </cell>
          <cell r="G62">
            <v>45931</v>
          </cell>
          <cell r="H62">
            <v>23</v>
          </cell>
          <cell r="I62">
            <v>21.3</v>
          </cell>
        </row>
        <row r="62">
          <cell r="L62">
            <v>2213.30404</v>
          </cell>
          <cell r="M62">
            <v>94.9053688513302</v>
          </cell>
          <cell r="N62">
            <v>2021.48435653333</v>
          </cell>
          <cell r="O62">
            <v>1379.86956521739</v>
          </cell>
          <cell r="P62">
            <v>20</v>
          </cell>
        </row>
        <row r="62">
          <cell r="R62">
            <v>0</v>
          </cell>
        </row>
        <row r="62">
          <cell r="U62">
            <v>3421.35392175073</v>
          </cell>
        </row>
        <row r="62">
          <cell r="W62">
            <v>282</v>
          </cell>
        </row>
        <row r="62">
          <cell r="AA62">
            <v>170.4</v>
          </cell>
        </row>
        <row r="62">
          <cell r="AD62">
            <v>245.769230769231</v>
          </cell>
        </row>
        <row r="62">
          <cell r="AF62">
            <v>420</v>
          </cell>
        </row>
        <row r="62">
          <cell r="AI62">
            <v>-331.253889366265</v>
          </cell>
          <cell r="AJ62">
            <v>-20</v>
          </cell>
        </row>
        <row r="62">
          <cell r="AM62">
            <v>4188.27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</row>
        <row r="62">
          <cell r="AY62">
            <v>4188.27</v>
          </cell>
          <cell r="AZ62">
            <v>0</v>
          </cell>
        </row>
        <row r="62">
          <cell r="BD62">
            <v>34.8</v>
          </cell>
        </row>
        <row r="62">
          <cell r="BJ62">
            <v>4153.47</v>
          </cell>
        </row>
        <row r="62">
          <cell r="BM62">
            <v>18.7268947015426</v>
          </cell>
          <cell r="BN62">
            <v>18.5712944332663</v>
          </cell>
          <cell r="BO62" t="str">
            <v>430321199904163734</v>
          </cell>
          <cell r="BP62" t="str">
            <v>劳务工-劳务发放</v>
          </cell>
        </row>
        <row r="62">
          <cell r="BR62" t="str">
            <v>430321199904163734</v>
          </cell>
          <cell r="BS62" t="str">
            <v>湘潭思泉</v>
          </cell>
        </row>
        <row r="63">
          <cell r="C63" t="str">
            <v>吴旺宇</v>
          </cell>
          <cell r="D63" t="str">
            <v>生产制造部</v>
          </cell>
          <cell r="E63">
            <v>45917</v>
          </cell>
          <cell r="F63" t="str">
            <v>发泡操作工</v>
          </cell>
          <cell r="G63">
            <v>45931</v>
          </cell>
          <cell r="H63">
            <v>25</v>
          </cell>
          <cell r="I63">
            <v>23.2</v>
          </cell>
        </row>
        <row r="63">
          <cell r="L63">
            <v>2441.30233</v>
          </cell>
          <cell r="M63">
            <v>94.0041701781609</v>
          </cell>
          <cell r="N63">
            <v>2180.89674813333</v>
          </cell>
          <cell r="O63">
            <v>1382.72</v>
          </cell>
          <cell r="P63">
            <v>100</v>
          </cell>
        </row>
        <row r="63">
          <cell r="R63">
            <v>0</v>
          </cell>
        </row>
        <row r="63">
          <cell r="U63">
            <v>3663.61674813333</v>
          </cell>
        </row>
        <row r="63">
          <cell r="W63">
            <v>276</v>
          </cell>
        </row>
        <row r="63">
          <cell r="AA63">
            <v>185.6</v>
          </cell>
        </row>
        <row r="63">
          <cell r="AD63">
            <v>446.153846153846</v>
          </cell>
        </row>
        <row r="63">
          <cell r="AF63">
            <v>460</v>
          </cell>
          <cell r="AG63">
            <v>-20</v>
          </cell>
        </row>
        <row r="63">
          <cell r="AI63">
            <v>-10</v>
          </cell>
        </row>
        <row r="63">
          <cell r="AM63">
            <v>5001.37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3">
          <cell r="AY63">
            <v>5001.37</v>
          </cell>
          <cell r="AZ63">
            <v>0</v>
          </cell>
        </row>
        <row r="63">
          <cell r="BD63">
            <v>75.43</v>
          </cell>
        </row>
        <row r="63">
          <cell r="BJ63">
            <v>4925.94</v>
          </cell>
        </row>
        <row r="63">
          <cell r="BM63">
            <v>20.5310755336617</v>
          </cell>
          <cell r="BN63">
            <v>20.2214285714286</v>
          </cell>
          <cell r="BO63" t="str">
            <v>43022120010222753X</v>
          </cell>
          <cell r="BP63" t="str">
            <v>劳务工-劳务发放</v>
          </cell>
        </row>
        <row r="63">
          <cell r="BR63" t="str">
            <v>43022120010222753X</v>
          </cell>
          <cell r="BS63" t="str">
            <v>湘潭思泉</v>
          </cell>
        </row>
        <row r="64">
          <cell r="C64" t="str">
            <v>胡平根</v>
          </cell>
          <cell r="D64" t="str">
            <v>生产制造部</v>
          </cell>
          <cell r="E64">
            <v>45908</v>
          </cell>
          <cell r="F64" t="str">
            <v>发泡操作工</v>
          </cell>
          <cell r="G64">
            <v>45931</v>
          </cell>
          <cell r="H64">
            <v>24</v>
          </cell>
          <cell r="I64">
            <v>22</v>
          </cell>
        </row>
        <row r="64">
          <cell r="L64">
            <v>2291.58328</v>
          </cell>
          <cell r="M64">
            <v>99.3019421333333</v>
          </cell>
          <cell r="N64">
            <v>2184.64272693333</v>
          </cell>
          <cell r="O64">
            <v>1365.83333333333</v>
          </cell>
          <cell r="P64">
            <v>0</v>
          </cell>
        </row>
        <row r="64">
          <cell r="R64">
            <v>0</v>
          </cell>
        </row>
        <row r="64">
          <cell r="U64">
            <v>3550.47606026667</v>
          </cell>
        </row>
        <row r="64">
          <cell r="W64">
            <v>270</v>
          </cell>
        </row>
        <row r="64">
          <cell r="AA64">
            <v>176</v>
          </cell>
        </row>
        <row r="64">
          <cell r="AD64">
            <v>253.846153846154</v>
          </cell>
        </row>
        <row r="64">
          <cell r="AF64">
            <v>440</v>
          </cell>
        </row>
        <row r="64">
          <cell r="AM64">
            <v>4690.32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4">
          <cell r="AY64">
            <v>4690.32</v>
          </cell>
          <cell r="AZ64">
            <v>0</v>
          </cell>
        </row>
        <row r="64">
          <cell r="BJ64">
            <v>4690.32</v>
          </cell>
        </row>
        <row r="64">
          <cell r="BL64" t="str">
            <v>2025/10/31退回</v>
          </cell>
          <cell r="BM64">
            <v>20.3044155844156</v>
          </cell>
          <cell r="BN64">
            <v>20.3044155844156</v>
          </cell>
        </row>
        <row r="64">
          <cell r="BP64" t="str">
            <v>劳务工-劳务发放</v>
          </cell>
        </row>
        <row r="64">
          <cell r="BR64" t="e">
            <v>#N/A</v>
          </cell>
          <cell r="BS64" t="str">
            <v>湘潭思泉</v>
          </cell>
        </row>
        <row r="65">
          <cell r="C65" t="str">
            <v>周兵湘</v>
          </cell>
          <cell r="D65" t="str">
            <v>生产制造部</v>
          </cell>
          <cell r="E65">
            <v>45914</v>
          </cell>
          <cell r="F65" t="str">
            <v>发泡操作工</v>
          </cell>
          <cell r="G65">
            <v>45931</v>
          </cell>
          <cell r="H65">
            <v>26</v>
          </cell>
          <cell r="I65">
            <v>16</v>
          </cell>
        </row>
        <row r="65">
          <cell r="L65">
            <v>1594.66784</v>
          </cell>
          <cell r="M65">
            <v>91.0289558666666</v>
          </cell>
          <cell r="N65">
            <v>1456.46329386667</v>
          </cell>
          <cell r="O65">
            <v>916.923076923077</v>
          </cell>
          <cell r="P65">
            <v>0</v>
          </cell>
        </row>
        <row r="65">
          <cell r="R65">
            <v>0</v>
          </cell>
        </row>
        <row r="65">
          <cell r="U65">
            <v>2373.38637078974</v>
          </cell>
        </row>
        <row r="65">
          <cell r="W65">
            <v>237</v>
          </cell>
        </row>
        <row r="65">
          <cell r="AA65">
            <v>128</v>
          </cell>
        </row>
        <row r="65">
          <cell r="AD65">
            <v>123.076923076923</v>
          </cell>
        </row>
        <row r="65">
          <cell r="AF65">
            <v>320</v>
          </cell>
        </row>
        <row r="65">
          <cell r="AM65">
            <v>3181.46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5">
          <cell r="AY65">
            <v>3181.46</v>
          </cell>
          <cell r="AZ65">
            <v>0</v>
          </cell>
        </row>
        <row r="65">
          <cell r="BJ65">
            <v>3181.46</v>
          </cell>
        </row>
        <row r="65">
          <cell r="BL65" t="str">
            <v>2025/10/21退回</v>
          </cell>
          <cell r="BM65">
            <v>18.9372619047619</v>
          </cell>
          <cell r="BN65">
            <v>18.9372619047619</v>
          </cell>
        </row>
        <row r="65">
          <cell r="BP65" t="str">
            <v>劳务工-劳务发放</v>
          </cell>
        </row>
        <row r="65">
          <cell r="BR65" t="e">
            <v>#N/A</v>
          </cell>
          <cell r="BS65" t="str">
            <v>湘潭思泉</v>
          </cell>
        </row>
        <row r="66">
          <cell r="C66" t="str">
            <v>康嵩</v>
          </cell>
          <cell r="D66" t="str">
            <v>生产制造部</v>
          </cell>
          <cell r="E66">
            <v>45925</v>
          </cell>
          <cell r="F66" t="str">
            <v>发泡操作工</v>
          </cell>
          <cell r="G66">
            <v>45931</v>
          </cell>
          <cell r="H66">
            <v>26</v>
          </cell>
          <cell r="I66">
            <v>27</v>
          </cell>
        </row>
        <row r="66">
          <cell r="L66">
            <v>2588.949509</v>
          </cell>
          <cell r="M66">
            <v>80.5450958355556</v>
          </cell>
          <cell r="N66">
            <v>2174.71758756</v>
          </cell>
          <cell r="O66">
            <v>1547.30769230769</v>
          </cell>
          <cell r="P66">
            <v>0</v>
          </cell>
        </row>
        <row r="66">
          <cell r="R66">
            <v>300</v>
          </cell>
        </row>
        <row r="66">
          <cell r="U66">
            <v>4022.02527986769</v>
          </cell>
        </row>
        <row r="66">
          <cell r="W66">
            <v>249</v>
          </cell>
        </row>
        <row r="66">
          <cell r="AA66">
            <v>216</v>
          </cell>
        </row>
        <row r="66">
          <cell r="AD66">
            <v>200</v>
          </cell>
        </row>
        <row r="66">
          <cell r="AF66">
            <v>540</v>
          </cell>
        </row>
        <row r="66">
          <cell r="AI66">
            <v>-10</v>
          </cell>
        </row>
        <row r="66">
          <cell r="AM66">
            <v>5217.03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6">
          <cell r="AY66">
            <v>5217.03</v>
          </cell>
          <cell r="AZ66">
            <v>0</v>
          </cell>
        </row>
        <row r="66">
          <cell r="BD66">
            <v>53.4</v>
          </cell>
        </row>
        <row r="66">
          <cell r="BJ66">
            <v>5163.63</v>
          </cell>
        </row>
        <row r="66">
          <cell r="BL66" t="str">
            <v>2025/10/31离职</v>
          </cell>
          <cell r="BM66">
            <v>18.4022222222222</v>
          </cell>
          <cell r="BN66">
            <v>18.2138624338624</v>
          </cell>
        </row>
        <row r="66">
          <cell r="BP66" t="str">
            <v>劳务工-劳务发放</v>
          </cell>
        </row>
        <row r="66">
          <cell r="BR66" t="e">
            <v>#N/A</v>
          </cell>
          <cell r="BS66" t="str">
            <v>湘潭思泉</v>
          </cell>
        </row>
        <row r="67">
          <cell r="C67" t="str">
            <v>刘前意</v>
          </cell>
          <cell r="D67" t="str">
            <v>生产制造部</v>
          </cell>
          <cell r="E67">
            <v>45946</v>
          </cell>
          <cell r="F67" t="str">
            <v>发泡操作工</v>
          </cell>
          <cell r="G67">
            <v>45946</v>
          </cell>
          <cell r="H67">
            <v>26</v>
          </cell>
          <cell r="I67">
            <v>14</v>
          </cell>
        </row>
        <row r="67">
          <cell r="L67">
            <v>1378.82936</v>
          </cell>
          <cell r="M67">
            <v>78.7902491428571</v>
          </cell>
          <cell r="N67">
            <v>1103.063488</v>
          </cell>
          <cell r="O67">
            <v>802.307692307692</v>
          </cell>
          <cell r="P67">
            <v>0</v>
          </cell>
        </row>
        <row r="67">
          <cell r="R67">
            <v>0</v>
          </cell>
        </row>
        <row r="67">
          <cell r="U67">
            <v>1905.37118030769</v>
          </cell>
        </row>
        <row r="67">
          <cell r="W67">
            <v>264</v>
          </cell>
        </row>
        <row r="67">
          <cell r="AA67">
            <v>112</v>
          </cell>
        </row>
        <row r="67">
          <cell r="AD67">
            <v>215.384615384615</v>
          </cell>
        </row>
        <row r="67">
          <cell r="AF67">
            <v>280</v>
          </cell>
        </row>
        <row r="67">
          <cell r="AI67">
            <v>-10</v>
          </cell>
        </row>
        <row r="67">
          <cell r="AM67">
            <v>2766.76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7">
          <cell r="AY67">
            <v>2766.76</v>
          </cell>
          <cell r="AZ67">
            <v>0</v>
          </cell>
        </row>
        <row r="67">
          <cell r="BD67">
            <v>24.06</v>
          </cell>
        </row>
        <row r="67">
          <cell r="BJ67">
            <v>2742.7</v>
          </cell>
        </row>
        <row r="67">
          <cell r="BM67">
            <v>18.8214965986395</v>
          </cell>
          <cell r="BN67">
            <v>18.6578231292517</v>
          </cell>
          <cell r="BO67" t="str">
            <v>432524197805305955</v>
          </cell>
          <cell r="BP67" t="str">
            <v>劳务工-劳务发放</v>
          </cell>
        </row>
        <row r="67">
          <cell r="BR67" t="str">
            <v>432524197805305955</v>
          </cell>
          <cell r="BS67" t="str">
            <v>湘潭思泉</v>
          </cell>
        </row>
        <row r="68">
          <cell r="C68" t="str">
            <v>唐亮2</v>
          </cell>
          <cell r="D68" t="str">
            <v>生产制造部</v>
          </cell>
          <cell r="E68">
            <v>45948</v>
          </cell>
          <cell r="F68" t="str">
            <v>发泡操作工</v>
          </cell>
          <cell r="G68">
            <v>45948</v>
          </cell>
          <cell r="H68">
            <v>26</v>
          </cell>
          <cell r="I68">
            <v>10</v>
          </cell>
        </row>
        <row r="68">
          <cell r="L68">
            <v>808.8324</v>
          </cell>
          <cell r="M68">
            <v>64.706592</v>
          </cell>
          <cell r="N68">
            <v>647.06592</v>
          </cell>
          <cell r="O68">
            <v>573.076923076923</v>
          </cell>
          <cell r="P68">
            <v>60</v>
          </cell>
        </row>
        <row r="68">
          <cell r="R68">
            <v>0</v>
          </cell>
        </row>
        <row r="68">
          <cell r="U68">
            <v>1280.14284307692</v>
          </cell>
        </row>
        <row r="68">
          <cell r="W68">
            <v>273</v>
          </cell>
        </row>
        <row r="68">
          <cell r="AA68">
            <v>80</v>
          </cell>
        </row>
        <row r="68">
          <cell r="AD68">
            <v>76.9230769230769</v>
          </cell>
        </row>
        <row r="68">
          <cell r="AF68">
            <v>200</v>
          </cell>
        </row>
        <row r="68">
          <cell r="AM68">
            <v>1910.07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8">
          <cell r="AY68">
            <v>1910.07</v>
          </cell>
          <cell r="AZ68">
            <v>0</v>
          </cell>
        </row>
        <row r="68">
          <cell r="BJ68">
            <v>1910.07</v>
          </cell>
        </row>
        <row r="68">
          <cell r="BM68">
            <v>18.1911428571429</v>
          </cell>
          <cell r="BN68">
            <v>18.1911428571429</v>
          </cell>
          <cell r="BO68" t="str">
            <v>430221198412098112</v>
          </cell>
          <cell r="BP68" t="str">
            <v>劳务工-劳务发放</v>
          </cell>
        </row>
        <row r="68">
          <cell r="BR68" t="str">
            <v>430221198412098112</v>
          </cell>
          <cell r="BS68" t="str">
            <v>湘潭思泉</v>
          </cell>
        </row>
        <row r="69">
          <cell r="C69" t="str">
            <v>刘建</v>
          </cell>
          <cell r="D69" t="str">
            <v>生产制造部</v>
          </cell>
          <cell r="E69">
            <v>45950</v>
          </cell>
          <cell r="F69" t="str">
            <v>发泡操作工</v>
          </cell>
          <cell r="G69">
            <v>45950</v>
          </cell>
          <cell r="H69">
            <v>26</v>
          </cell>
          <cell r="I69">
            <v>10</v>
          </cell>
        </row>
        <row r="69">
          <cell r="L69">
            <v>868.1124</v>
          </cell>
          <cell r="M69">
            <v>69.448992</v>
          </cell>
          <cell r="N69">
            <v>694.48992</v>
          </cell>
          <cell r="O69">
            <v>573.076923076923</v>
          </cell>
          <cell r="P69">
            <v>0</v>
          </cell>
        </row>
        <row r="69">
          <cell r="R69">
            <v>0</v>
          </cell>
        </row>
        <row r="69">
          <cell r="U69">
            <v>1267.56684307692</v>
          </cell>
        </row>
        <row r="69">
          <cell r="W69">
            <v>249</v>
          </cell>
        </row>
        <row r="69">
          <cell r="AA69">
            <v>80</v>
          </cell>
        </row>
        <row r="69">
          <cell r="AD69">
            <v>76.9230769230769</v>
          </cell>
        </row>
        <row r="69">
          <cell r="AF69">
            <v>200</v>
          </cell>
        </row>
        <row r="69">
          <cell r="AM69">
            <v>1873.49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69">
          <cell r="AY69">
            <v>1873.49</v>
          </cell>
          <cell r="AZ69">
            <v>0</v>
          </cell>
        </row>
        <row r="69">
          <cell r="BJ69">
            <v>1873.49</v>
          </cell>
        </row>
        <row r="69">
          <cell r="BM69">
            <v>17.8427619047619</v>
          </cell>
          <cell r="BN69">
            <v>17.8427619047619</v>
          </cell>
          <cell r="BO69" t="str">
            <v>430211198603290016</v>
          </cell>
          <cell r="BP69" t="str">
            <v>劳务工-劳务发放</v>
          </cell>
        </row>
        <row r="69">
          <cell r="BR69" t="str">
            <v>430211198603290016</v>
          </cell>
          <cell r="BS69" t="str">
            <v>湖南诚展</v>
          </cell>
        </row>
        <row r="70">
          <cell r="C70" t="str">
            <v>刘正伟</v>
          </cell>
          <cell r="D70" t="str">
            <v>生产制造部</v>
          </cell>
          <cell r="E70">
            <v>45951</v>
          </cell>
          <cell r="F70" t="str">
            <v>发泡操作工</v>
          </cell>
          <cell r="G70">
            <v>45951</v>
          </cell>
          <cell r="H70">
            <v>26</v>
          </cell>
          <cell r="I70">
            <v>9</v>
          </cell>
        </row>
        <row r="70">
          <cell r="L70">
            <v>760.19316</v>
          </cell>
          <cell r="M70">
            <v>67.5727253333333</v>
          </cell>
          <cell r="N70">
            <v>608.154528</v>
          </cell>
          <cell r="O70">
            <v>515.769230769231</v>
          </cell>
          <cell r="P70">
            <v>0</v>
          </cell>
        </row>
        <row r="70">
          <cell r="R70">
            <v>0</v>
          </cell>
        </row>
        <row r="70">
          <cell r="U70">
            <v>1123.92375876923</v>
          </cell>
        </row>
        <row r="70">
          <cell r="W70">
            <v>270</v>
          </cell>
        </row>
        <row r="70">
          <cell r="AA70">
            <v>72</v>
          </cell>
        </row>
        <row r="70">
          <cell r="AD70">
            <v>69.2307692307692</v>
          </cell>
        </row>
        <row r="70">
          <cell r="AF70">
            <v>180</v>
          </cell>
        </row>
        <row r="70">
          <cell r="AI70">
            <v>-20</v>
          </cell>
        </row>
        <row r="70">
          <cell r="AM70">
            <v>1695.15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0">
          <cell r="AY70">
            <v>1695.15</v>
          </cell>
          <cell r="AZ70">
            <v>0</v>
          </cell>
        </row>
        <row r="70">
          <cell r="BD70">
            <v>26.26</v>
          </cell>
        </row>
        <row r="70">
          <cell r="BJ70">
            <v>1668.89</v>
          </cell>
        </row>
        <row r="70">
          <cell r="BL70" t="str">
            <v>2025/11/11离职</v>
          </cell>
          <cell r="BM70">
            <v>17.9380952380952</v>
          </cell>
          <cell r="BN70">
            <v>17.6602116402116</v>
          </cell>
          <cell r="BO70">
            <v>0</v>
          </cell>
          <cell r="BP70" t="str">
            <v>劳务工-劳务发放</v>
          </cell>
        </row>
        <row r="70">
          <cell r="BR70">
            <v>0</v>
          </cell>
          <cell r="BS70" t="str">
            <v>湘潭思泉</v>
          </cell>
        </row>
        <row r="71">
          <cell r="C71" t="str">
            <v>陈思杰</v>
          </cell>
          <cell r="D71" t="str">
            <v>生产制造部</v>
          </cell>
          <cell r="E71">
            <v>45939</v>
          </cell>
          <cell r="F71" t="str">
            <v>发泡操作工</v>
          </cell>
          <cell r="G71">
            <v>45939</v>
          </cell>
          <cell r="H71">
            <v>26</v>
          </cell>
          <cell r="I71">
            <v>6</v>
          </cell>
        </row>
        <row r="71">
          <cell r="L71">
            <v>588.23544</v>
          </cell>
          <cell r="M71">
            <v>78.431392</v>
          </cell>
          <cell r="N71">
            <v>470.588352</v>
          </cell>
          <cell r="O71">
            <v>343.846153846154</v>
          </cell>
          <cell r="P71">
            <v>0</v>
          </cell>
        </row>
        <row r="71">
          <cell r="R71">
            <v>0</v>
          </cell>
        </row>
        <row r="71">
          <cell r="U71">
            <v>814.434505846154</v>
          </cell>
        </row>
        <row r="71">
          <cell r="W71">
            <v>0</v>
          </cell>
        </row>
        <row r="71">
          <cell r="AA71">
            <v>48</v>
          </cell>
        </row>
        <row r="71">
          <cell r="AD71">
            <v>46.1538461538462</v>
          </cell>
        </row>
        <row r="71">
          <cell r="AF71">
            <v>120</v>
          </cell>
        </row>
        <row r="71">
          <cell r="AI71">
            <v>-20</v>
          </cell>
        </row>
        <row r="71">
          <cell r="AM71">
            <v>1008.59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1">
          <cell r="AY71">
            <v>1008.59</v>
          </cell>
          <cell r="AZ71">
            <v>0</v>
          </cell>
        </row>
        <row r="71">
          <cell r="BJ71">
            <v>1008.59</v>
          </cell>
        </row>
        <row r="71">
          <cell r="BL71" t="str">
            <v>2025/10/13退回</v>
          </cell>
          <cell r="BM71">
            <v>16.0093650793651</v>
          </cell>
          <cell r="BN71">
            <v>16.0093650793651</v>
          </cell>
        </row>
        <row r="71">
          <cell r="BP71" t="str">
            <v>劳务工-劳务发放</v>
          </cell>
        </row>
        <row r="71">
          <cell r="BR71" t="e">
            <v>#N/A</v>
          </cell>
          <cell r="BS71" t="str">
            <v>湘潭思泉</v>
          </cell>
        </row>
        <row r="72">
          <cell r="C72" t="str">
            <v>张美珍</v>
          </cell>
          <cell r="D72" t="str">
            <v>生产制造部</v>
          </cell>
          <cell r="E72">
            <v>45939</v>
          </cell>
          <cell r="F72" t="str">
            <v>发泡操作工</v>
          </cell>
          <cell r="G72">
            <v>45939</v>
          </cell>
          <cell r="H72">
            <v>26</v>
          </cell>
          <cell r="I72">
            <v>4</v>
          </cell>
        </row>
        <row r="72">
          <cell r="L72">
            <v>392.15696</v>
          </cell>
          <cell r="M72">
            <v>78.431392</v>
          </cell>
          <cell r="N72">
            <v>313.725568</v>
          </cell>
          <cell r="O72">
            <v>229.230769230769</v>
          </cell>
          <cell r="P72">
            <v>0</v>
          </cell>
        </row>
        <row r="72">
          <cell r="R72">
            <v>0</v>
          </cell>
        </row>
        <row r="72">
          <cell r="U72">
            <v>542.956337230769</v>
          </cell>
        </row>
        <row r="72">
          <cell r="W72">
            <v>0</v>
          </cell>
        </row>
        <row r="72">
          <cell r="AA72">
            <v>32</v>
          </cell>
        </row>
        <row r="72">
          <cell r="AD72">
            <v>30.7692307692308</v>
          </cell>
        </row>
        <row r="72">
          <cell r="AF72">
            <v>80</v>
          </cell>
        </row>
        <row r="72">
          <cell r="AM72">
            <v>685.73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2">
          <cell r="AY72">
            <v>685.73</v>
          </cell>
          <cell r="AZ72">
            <v>0</v>
          </cell>
        </row>
        <row r="72">
          <cell r="BJ72">
            <v>685.73</v>
          </cell>
        </row>
        <row r="72">
          <cell r="BL72" t="str">
            <v>2025/10/15退回</v>
          </cell>
          <cell r="BM72">
            <v>16.3269047619048</v>
          </cell>
          <cell r="BN72">
            <v>16.3269047619048</v>
          </cell>
        </row>
        <row r="72">
          <cell r="BP72" t="str">
            <v>劳务工-劳务发放</v>
          </cell>
        </row>
        <row r="72">
          <cell r="BR72" t="e">
            <v>#N/A</v>
          </cell>
          <cell r="BS72" t="str">
            <v>湘潭思泉</v>
          </cell>
        </row>
        <row r="73">
          <cell r="C73" t="str">
            <v>林虎</v>
          </cell>
          <cell r="D73" t="str">
            <v>生产制造部</v>
          </cell>
          <cell r="E73">
            <v>41904</v>
          </cell>
          <cell r="F73" t="str">
            <v>支援发泡</v>
          </cell>
          <cell r="G73">
            <v>45931</v>
          </cell>
          <cell r="H73">
            <v>26</v>
          </cell>
          <cell r="I73">
            <v>27</v>
          </cell>
        </row>
        <row r="73">
          <cell r="M73">
            <v>94.763742962963</v>
          </cell>
          <cell r="N73">
            <v>2558.62106</v>
          </cell>
          <cell r="O73">
            <v>1547.30769230769</v>
          </cell>
          <cell r="P73">
            <v>100</v>
          </cell>
        </row>
        <row r="73">
          <cell r="R73">
            <v>300</v>
          </cell>
        </row>
        <row r="73">
          <cell r="U73">
            <v>4505.92875230769</v>
          </cell>
        </row>
        <row r="73">
          <cell r="W73">
            <v>270</v>
          </cell>
          <cell r="X73">
            <v>220</v>
          </cell>
        </row>
        <row r="73">
          <cell r="AA73">
            <v>216</v>
          </cell>
        </row>
        <row r="73">
          <cell r="AD73">
            <v>300</v>
          </cell>
        </row>
        <row r="73">
          <cell r="AF73">
            <v>540</v>
          </cell>
        </row>
        <row r="73">
          <cell r="AM73">
            <v>6051.93</v>
          </cell>
          <cell r="AN73">
            <v>348.8</v>
          </cell>
          <cell r="AO73">
            <v>87.2</v>
          </cell>
          <cell r="AP73">
            <v>13.08</v>
          </cell>
          <cell r="AQ73">
            <v>15</v>
          </cell>
          <cell r="AR73">
            <v>218</v>
          </cell>
          <cell r="AS73">
            <v>0</v>
          </cell>
        </row>
        <row r="73">
          <cell r="AY73">
            <v>5369.85</v>
          </cell>
          <cell r="AZ73">
            <v>11.54</v>
          </cell>
        </row>
        <row r="73">
          <cell r="BB73">
            <v>0</v>
          </cell>
          <cell r="BC73">
            <v>0</v>
          </cell>
          <cell r="BD73">
            <v>28</v>
          </cell>
        </row>
        <row r="73">
          <cell r="BJ73">
            <v>5330.31</v>
          </cell>
        </row>
        <row r="73">
          <cell r="BM73">
            <v>21.3471957671958</v>
          </cell>
          <cell r="BN73">
            <v>18.8017989417989</v>
          </cell>
          <cell r="BO73" t="str">
            <v>430321197201117871</v>
          </cell>
          <cell r="BP73" t="str">
            <v>合同工</v>
          </cell>
          <cell r="BQ73">
            <v>667.08</v>
          </cell>
          <cell r="BR73" t="str">
            <v>430321197201117871</v>
          </cell>
          <cell r="BS73" t="str">
            <v>湖南荣昌</v>
          </cell>
        </row>
        <row r="74">
          <cell r="C74" t="str">
            <v>郭正军</v>
          </cell>
          <cell r="D74" t="str">
            <v>生产制造部</v>
          </cell>
          <cell r="E74">
            <v>44712</v>
          </cell>
          <cell r="F74" t="str">
            <v>支援发泡</v>
          </cell>
          <cell r="G74">
            <v>45931</v>
          </cell>
          <cell r="H74">
            <v>26</v>
          </cell>
          <cell r="I74">
            <v>26</v>
          </cell>
        </row>
        <row r="74">
          <cell r="M74">
            <v>105.880778461538</v>
          </cell>
          <cell r="N74">
            <v>2752.90024</v>
          </cell>
          <cell r="O74">
            <v>1490</v>
          </cell>
          <cell r="P74">
            <v>50</v>
          </cell>
        </row>
        <row r="74">
          <cell r="R74">
            <v>300</v>
          </cell>
        </row>
        <row r="74">
          <cell r="U74">
            <v>4592.90024</v>
          </cell>
        </row>
        <row r="74">
          <cell r="W74">
            <v>267</v>
          </cell>
          <cell r="X74">
            <v>60</v>
          </cell>
        </row>
        <row r="74">
          <cell r="AA74">
            <v>208</v>
          </cell>
        </row>
        <row r="74">
          <cell r="AD74">
            <v>300</v>
          </cell>
        </row>
        <row r="74">
          <cell r="AF74">
            <v>520</v>
          </cell>
        </row>
        <row r="74">
          <cell r="AM74">
            <v>5947.9</v>
          </cell>
          <cell r="AN74">
            <v>344.64</v>
          </cell>
          <cell r="AO74">
            <v>86.16</v>
          </cell>
          <cell r="AP74">
            <v>12.92</v>
          </cell>
          <cell r="AQ74">
            <v>15</v>
          </cell>
        </row>
        <row r="74">
          <cell r="AY74">
            <v>5489.18</v>
          </cell>
          <cell r="AZ74">
            <v>15.12</v>
          </cell>
        </row>
        <row r="74">
          <cell r="BB74">
            <v>0</v>
          </cell>
          <cell r="BC74">
            <v>0</v>
          </cell>
        </row>
        <row r="74">
          <cell r="BJ74">
            <v>5474.06</v>
          </cell>
        </row>
        <row r="74">
          <cell r="BM74">
            <v>21.7871794871795</v>
          </cell>
          <cell r="BN74">
            <v>20.0515018315018</v>
          </cell>
          <cell r="BO74" t="str">
            <v>43022119740226651X</v>
          </cell>
          <cell r="BP74" t="str">
            <v>劳务工</v>
          </cell>
          <cell r="BQ74">
            <v>443.72</v>
          </cell>
          <cell r="BR74" t="str">
            <v>43022119740226651X</v>
          </cell>
          <cell r="BS74" t="str">
            <v>鑫起</v>
          </cell>
        </row>
        <row r="75">
          <cell r="C75" t="str">
            <v>刘志平</v>
          </cell>
          <cell r="D75" t="str">
            <v>生产制造部</v>
          </cell>
          <cell r="E75">
            <v>41253</v>
          </cell>
          <cell r="F75" t="str">
            <v>支援发泡</v>
          </cell>
          <cell r="G75">
            <v>45931</v>
          </cell>
          <cell r="H75">
            <v>25</v>
          </cell>
          <cell r="I75">
            <v>25</v>
          </cell>
        </row>
        <row r="75">
          <cell r="M75">
            <v>102.36628</v>
          </cell>
          <cell r="N75">
            <v>2559.157</v>
          </cell>
          <cell r="O75">
            <v>1490</v>
          </cell>
          <cell r="P75">
            <v>50</v>
          </cell>
        </row>
        <row r="75">
          <cell r="R75">
            <v>300</v>
          </cell>
        </row>
        <row r="75">
          <cell r="U75">
            <v>4399.157</v>
          </cell>
        </row>
        <row r="75">
          <cell r="W75">
            <v>258</v>
          </cell>
          <cell r="X75">
            <v>240</v>
          </cell>
        </row>
        <row r="75">
          <cell r="AA75">
            <v>200</v>
          </cell>
        </row>
        <row r="75">
          <cell r="AD75">
            <v>192.307692307692</v>
          </cell>
        </row>
        <row r="75">
          <cell r="AF75">
            <v>500</v>
          </cell>
        </row>
        <row r="75">
          <cell r="AM75">
            <v>5789.46</v>
          </cell>
          <cell r="AN75">
            <v>401.6</v>
          </cell>
          <cell r="AO75">
            <v>100.4</v>
          </cell>
          <cell r="AP75">
            <v>15.06</v>
          </cell>
          <cell r="AQ75">
            <v>15</v>
          </cell>
          <cell r="AR75">
            <v>251</v>
          </cell>
        </row>
        <row r="75">
          <cell r="AY75">
            <v>5006.4</v>
          </cell>
          <cell r="AZ75">
            <v>0</v>
          </cell>
        </row>
        <row r="75">
          <cell r="BB75">
            <v>0</v>
          </cell>
          <cell r="BC75">
            <v>0</v>
          </cell>
          <cell r="BD75">
            <v>28</v>
          </cell>
        </row>
        <row r="75">
          <cell r="BJ75">
            <v>4978.4</v>
          </cell>
        </row>
        <row r="75">
          <cell r="BM75">
            <v>22.0550857142857</v>
          </cell>
          <cell r="BN75">
            <v>18.9653333333333</v>
          </cell>
          <cell r="BO75" t="str">
            <v>430481199112246971</v>
          </cell>
          <cell r="BP75" t="str">
            <v>合同工</v>
          </cell>
          <cell r="BQ75">
            <v>768.06</v>
          </cell>
          <cell r="BR75" t="str">
            <v>430481199112246971</v>
          </cell>
          <cell r="BS75" t="str">
            <v>湖南荣昌</v>
          </cell>
        </row>
        <row r="76">
          <cell r="C76" t="str">
            <v>冉景斌</v>
          </cell>
          <cell r="D76" t="str">
            <v>生产制造部</v>
          </cell>
          <cell r="E76">
            <v>41396</v>
          </cell>
          <cell r="F76" t="str">
            <v>支援发泡</v>
          </cell>
          <cell r="G76">
            <v>45931</v>
          </cell>
          <cell r="H76">
            <v>25</v>
          </cell>
          <cell r="I76">
            <v>24.8</v>
          </cell>
        </row>
        <row r="76">
          <cell r="M76">
            <v>105.622788387097</v>
          </cell>
          <cell r="N76">
            <v>2619.445152</v>
          </cell>
          <cell r="O76">
            <v>1478.08</v>
          </cell>
          <cell r="P76">
            <v>150</v>
          </cell>
        </row>
        <row r="76">
          <cell r="R76">
            <v>300</v>
          </cell>
        </row>
        <row r="76">
          <cell r="U76">
            <v>4547.525152</v>
          </cell>
        </row>
        <row r="76">
          <cell r="W76">
            <v>270</v>
          </cell>
          <cell r="X76">
            <v>240</v>
          </cell>
        </row>
        <row r="76">
          <cell r="AA76">
            <v>198.4</v>
          </cell>
        </row>
        <row r="76">
          <cell r="AD76">
            <v>286.153846153846</v>
          </cell>
        </row>
        <row r="76">
          <cell r="AF76">
            <v>492</v>
          </cell>
        </row>
        <row r="76">
          <cell r="AI76">
            <v>-20</v>
          </cell>
          <cell r="AJ76">
            <v>-10</v>
          </cell>
        </row>
        <row r="76">
          <cell r="AM76">
            <v>6004.08</v>
          </cell>
          <cell r="AN76">
            <v>350.4</v>
          </cell>
          <cell r="AO76">
            <v>87.6</v>
          </cell>
          <cell r="AP76">
            <v>13.14</v>
          </cell>
          <cell r="AQ76">
            <v>15</v>
          </cell>
          <cell r="AR76">
            <v>219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6">
          <cell r="AY76">
            <v>5318.94</v>
          </cell>
          <cell r="AZ76">
            <v>0</v>
          </cell>
        </row>
        <row r="76">
          <cell r="BB76">
            <v>0</v>
          </cell>
          <cell r="BC76">
            <v>0</v>
          </cell>
        </row>
        <row r="76">
          <cell r="BJ76">
            <v>5318.94</v>
          </cell>
        </row>
        <row r="76">
          <cell r="BM76">
            <v>23.0571428571429</v>
          </cell>
          <cell r="BN76">
            <v>20.4260368663594</v>
          </cell>
          <cell r="BO76" t="str">
            <v>522128196705130837</v>
          </cell>
          <cell r="BP76" t="str">
            <v>合同工</v>
          </cell>
          <cell r="BQ76">
            <v>670.14</v>
          </cell>
          <cell r="BR76" t="str">
            <v>522128196705130837</v>
          </cell>
          <cell r="BS76" t="str">
            <v>湖南荣昌</v>
          </cell>
        </row>
        <row r="77">
          <cell r="C77" t="str">
            <v>王西明</v>
          </cell>
          <cell r="D77" t="str">
            <v>生产制造部</v>
          </cell>
          <cell r="E77">
            <v>44754</v>
          </cell>
          <cell r="F77" t="str">
            <v>发泡操作工</v>
          </cell>
          <cell r="G77">
            <v>45931</v>
          </cell>
          <cell r="H77">
            <v>26</v>
          </cell>
          <cell r="I77">
            <v>1</v>
          </cell>
        </row>
        <row r="77">
          <cell r="M77">
            <v>127.67924</v>
          </cell>
          <cell r="N77">
            <v>127.67924</v>
          </cell>
          <cell r="O77">
            <v>57.3076923076924</v>
          </cell>
          <cell r="P77">
            <v>0</v>
          </cell>
        </row>
        <row r="77">
          <cell r="R77">
            <v>0</v>
          </cell>
        </row>
        <row r="77">
          <cell r="U77">
            <v>184.986932307692</v>
          </cell>
        </row>
        <row r="77">
          <cell r="W77">
            <v>0</v>
          </cell>
          <cell r="X77">
            <v>60</v>
          </cell>
        </row>
        <row r="77">
          <cell r="AA77">
            <v>8</v>
          </cell>
        </row>
        <row r="77">
          <cell r="AD77">
            <v>11.5384615384615</v>
          </cell>
        </row>
        <row r="77">
          <cell r="AF77">
            <v>20</v>
          </cell>
        </row>
        <row r="77">
          <cell r="AI77">
            <v>-10</v>
          </cell>
        </row>
        <row r="77">
          <cell r="AL77">
            <v>2115.38461538462</v>
          </cell>
          <cell r="AM77">
            <v>2389.91</v>
          </cell>
          <cell r="AN77">
            <v>344.64</v>
          </cell>
          <cell r="AO77">
            <v>86.16</v>
          </cell>
          <cell r="AP77">
            <v>12.92</v>
          </cell>
          <cell r="AQ77">
            <v>15</v>
          </cell>
        </row>
        <row r="77">
          <cell r="AY77">
            <v>1931.19</v>
          </cell>
          <cell r="AZ77">
            <v>0</v>
          </cell>
        </row>
        <row r="77">
          <cell r="BB77">
            <v>0</v>
          </cell>
          <cell r="BC77">
            <v>0</v>
          </cell>
        </row>
        <row r="77">
          <cell r="BJ77">
            <v>1931.19</v>
          </cell>
        </row>
        <row r="77">
          <cell r="BM77">
            <v>227.610476190476</v>
          </cell>
          <cell r="BN77">
            <v>183.922857142857</v>
          </cell>
          <cell r="BO77" t="str">
            <v>430221197210013518</v>
          </cell>
          <cell r="BP77" t="str">
            <v>劳务工</v>
          </cell>
          <cell r="BQ77">
            <v>443.72</v>
          </cell>
          <cell r="BR77" t="str">
            <v>430221197210013518</v>
          </cell>
          <cell r="BS77" t="str">
            <v>鑫起</v>
          </cell>
        </row>
        <row r="78">
          <cell r="C78" t="str">
            <v>马凤</v>
          </cell>
          <cell r="D78" t="str">
            <v>生产制造部</v>
          </cell>
          <cell r="E78">
            <v>45705</v>
          </cell>
          <cell r="F78" t="str">
            <v>发泡操作工</v>
          </cell>
          <cell r="G78">
            <v>45931</v>
          </cell>
          <cell r="H78">
            <v>26</v>
          </cell>
          <cell r="I78">
            <v>18</v>
          </cell>
        </row>
        <row r="78">
          <cell r="M78">
            <v>126.032573333333</v>
          </cell>
          <cell r="N78">
            <v>1968.58632</v>
          </cell>
          <cell r="O78">
            <v>1031.53846153846</v>
          </cell>
          <cell r="P78">
            <v>300</v>
          </cell>
        </row>
        <row r="78">
          <cell r="R78">
            <v>0</v>
          </cell>
        </row>
        <row r="78">
          <cell r="U78">
            <v>3300.12478153846</v>
          </cell>
        </row>
        <row r="78">
          <cell r="W78">
            <v>294</v>
          </cell>
        </row>
        <row r="78">
          <cell r="Z78">
            <v>500</v>
          </cell>
          <cell r="AA78">
            <v>144</v>
          </cell>
        </row>
        <row r="78">
          <cell r="AD78">
            <v>200</v>
          </cell>
        </row>
        <row r="78">
          <cell r="AF78">
            <v>360</v>
          </cell>
        </row>
        <row r="78">
          <cell r="AL78">
            <v>676.923076923077</v>
          </cell>
          <cell r="AM78">
            <v>5475.05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8">
          <cell r="AY78">
            <v>5475.05</v>
          </cell>
          <cell r="AZ78">
            <v>0</v>
          </cell>
        </row>
        <row r="78">
          <cell r="BB78">
            <v>0</v>
          </cell>
          <cell r="BC78">
            <v>0</v>
          </cell>
          <cell r="BD78">
            <v>62</v>
          </cell>
        </row>
        <row r="78">
          <cell r="BJ78">
            <v>5413.05</v>
          </cell>
        </row>
        <row r="78">
          <cell r="BM78">
            <v>28.9685185185185</v>
          </cell>
          <cell r="BN78">
            <v>28.6404761904762</v>
          </cell>
          <cell r="BO78" t="str">
            <v>430321199306139048</v>
          </cell>
          <cell r="BP78" t="str">
            <v>劳务工-劳务发放</v>
          </cell>
          <cell r="BQ78">
            <v>0</v>
          </cell>
          <cell r="BR78" t="str">
            <v>430321199306139048</v>
          </cell>
          <cell r="BS78" t="str">
            <v>湘潭思泉</v>
          </cell>
        </row>
        <row r="79">
          <cell r="C79" t="str">
            <v>彭健</v>
          </cell>
          <cell r="D79" t="str">
            <v>技术质量部</v>
          </cell>
          <cell r="E79">
            <v>41701</v>
          </cell>
          <cell r="F79" t="str">
            <v>发泡检验员</v>
          </cell>
          <cell r="G79">
            <v>45931</v>
          </cell>
          <cell r="H79">
            <v>26</v>
          </cell>
          <cell r="I79">
            <v>27</v>
          </cell>
        </row>
        <row r="79">
          <cell r="M79">
            <v>110.638500333333</v>
          </cell>
          <cell r="N79">
            <v>2687.239509</v>
          </cell>
          <cell r="O79">
            <v>1547.30769230769</v>
          </cell>
          <cell r="P79">
            <v>0</v>
          </cell>
        </row>
        <row r="79">
          <cell r="R79">
            <v>300</v>
          </cell>
        </row>
        <row r="79">
          <cell r="U79">
            <v>4937.63312765769</v>
          </cell>
        </row>
        <row r="79">
          <cell r="W79">
            <v>252</v>
          </cell>
          <cell r="X79">
            <v>220</v>
          </cell>
        </row>
        <row r="79">
          <cell r="AA79">
            <v>216</v>
          </cell>
        </row>
        <row r="79">
          <cell r="AD79">
            <v>200</v>
          </cell>
        </row>
        <row r="79">
          <cell r="AF79">
            <v>540</v>
          </cell>
        </row>
        <row r="79">
          <cell r="AI79">
            <v>-10</v>
          </cell>
        </row>
        <row r="79">
          <cell r="AM79">
            <v>6355.63</v>
          </cell>
          <cell r="AN79">
            <v>344.64</v>
          </cell>
          <cell r="AO79">
            <v>86.16</v>
          </cell>
          <cell r="AP79">
            <v>12.92</v>
          </cell>
          <cell r="AQ79">
            <v>15</v>
          </cell>
          <cell r="AR79">
            <v>205</v>
          </cell>
        </row>
        <row r="79">
          <cell r="AY79">
            <v>5691.91</v>
          </cell>
          <cell r="AZ79">
            <v>21.21</v>
          </cell>
        </row>
        <row r="79">
          <cell r="BB79">
            <v>0</v>
          </cell>
          <cell r="BC79">
            <v>0</v>
          </cell>
        </row>
        <row r="79">
          <cell r="BJ79">
            <v>5670.7</v>
          </cell>
        </row>
        <row r="79">
          <cell r="BM79">
            <v>22.4184479717813</v>
          </cell>
          <cell r="BN79">
            <v>20.0024691358025</v>
          </cell>
          <cell r="BO79" t="str">
            <v>430281198712019195</v>
          </cell>
          <cell r="BP79" t="str">
            <v>合同工</v>
          </cell>
          <cell r="BQ79">
            <v>648.72</v>
          </cell>
          <cell r="BR79" t="str">
            <v>430281198712019195</v>
          </cell>
          <cell r="BS79" t="str">
            <v>湖南荣昌</v>
          </cell>
        </row>
        <row r="80">
          <cell r="C80" t="str">
            <v>李需</v>
          </cell>
          <cell r="D80" t="str">
            <v>生产制造部</v>
          </cell>
          <cell r="E80">
            <v>45591</v>
          </cell>
          <cell r="F80" t="str">
            <v>发泡检验员</v>
          </cell>
          <cell r="G80">
            <v>45931</v>
          </cell>
          <cell r="H80">
            <v>26</v>
          </cell>
          <cell r="I80">
            <v>27</v>
          </cell>
        </row>
        <row r="80">
          <cell r="M80">
            <v>113.408128888889</v>
          </cell>
          <cell r="N80">
            <v>2762.01948</v>
          </cell>
          <cell r="O80">
            <v>1547.30769230769</v>
          </cell>
          <cell r="P80">
            <v>0</v>
          </cell>
        </row>
        <row r="80">
          <cell r="R80">
            <v>300</v>
          </cell>
        </row>
        <row r="80">
          <cell r="U80">
            <v>5023.63009430769</v>
          </cell>
        </row>
        <row r="80">
          <cell r="W80">
            <v>285</v>
          </cell>
        </row>
        <row r="80">
          <cell r="AA80">
            <v>216</v>
          </cell>
        </row>
        <row r="80">
          <cell r="AD80">
            <v>200</v>
          </cell>
        </row>
        <row r="80">
          <cell r="AF80">
            <v>540</v>
          </cell>
        </row>
        <row r="80">
          <cell r="AM80">
            <v>6264.63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0">
          <cell r="AY80">
            <v>6264.63</v>
          </cell>
          <cell r="AZ80">
            <v>0</v>
          </cell>
        </row>
        <row r="80">
          <cell r="BB80">
            <v>0</v>
          </cell>
          <cell r="BC80">
            <v>0</v>
          </cell>
        </row>
        <row r="80">
          <cell r="BJ80">
            <v>6264.63</v>
          </cell>
        </row>
        <row r="80">
          <cell r="BM80">
            <v>22.0974603174603</v>
          </cell>
          <cell r="BN80">
            <v>22.0974603174603</v>
          </cell>
          <cell r="BO80" t="str">
            <v>430281198610134520</v>
          </cell>
          <cell r="BP80" t="str">
            <v>劳务工-劳务发放</v>
          </cell>
          <cell r="BQ80">
            <v>0</v>
          </cell>
          <cell r="BR80" t="str">
            <v>430281198610134520</v>
          </cell>
          <cell r="BS80" t="str">
            <v>湖南诚展</v>
          </cell>
        </row>
        <row r="81">
          <cell r="C81" t="str">
            <v>彭智勇</v>
          </cell>
          <cell r="D81" t="str">
            <v>生产制造部</v>
          </cell>
          <cell r="E81">
            <v>45727</v>
          </cell>
          <cell r="F81" t="str">
            <v>发泡检验员</v>
          </cell>
          <cell r="G81">
            <v>45931</v>
          </cell>
          <cell r="H81">
            <v>26</v>
          </cell>
          <cell r="I81">
            <v>25</v>
          </cell>
        </row>
        <row r="81">
          <cell r="M81">
            <v>118.19444</v>
          </cell>
          <cell r="N81">
            <v>2654.861</v>
          </cell>
          <cell r="O81">
            <v>1432.69230769231</v>
          </cell>
          <cell r="P81">
            <v>50</v>
          </cell>
        </row>
        <row r="81">
          <cell r="R81">
            <v>200</v>
          </cell>
        </row>
        <row r="81">
          <cell r="U81">
            <v>4735.78245769231</v>
          </cell>
        </row>
        <row r="81">
          <cell r="W81">
            <v>246</v>
          </cell>
        </row>
        <row r="81">
          <cell r="AA81">
            <v>200</v>
          </cell>
        </row>
        <row r="81">
          <cell r="AD81">
            <v>192.307692307692</v>
          </cell>
        </row>
        <row r="81">
          <cell r="AF81">
            <v>500</v>
          </cell>
        </row>
        <row r="81">
          <cell r="AM81">
            <v>5874.09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1">
          <cell r="AY81">
            <v>5874.09</v>
          </cell>
          <cell r="AZ81">
            <v>0</v>
          </cell>
        </row>
        <row r="81">
          <cell r="BB81">
            <v>0</v>
          </cell>
          <cell r="BC81">
            <v>0</v>
          </cell>
        </row>
        <row r="81">
          <cell r="BJ81">
            <v>5874.09</v>
          </cell>
        </row>
        <row r="81">
          <cell r="BM81">
            <v>22.3774857142857</v>
          </cell>
          <cell r="BN81">
            <v>22.3774857142857</v>
          </cell>
          <cell r="BO81" t="str">
            <v>43042419881011101X</v>
          </cell>
          <cell r="BP81" t="str">
            <v>劳务工-劳务发放</v>
          </cell>
          <cell r="BQ81">
            <v>0</v>
          </cell>
          <cell r="BR81" t="str">
            <v>43042419881011101X</v>
          </cell>
          <cell r="BS81" t="str">
            <v>湘潭思泉</v>
          </cell>
        </row>
        <row r="82">
          <cell r="C82" t="str">
            <v>瞿芬</v>
          </cell>
          <cell r="D82" t="str">
            <v>生产制造部</v>
          </cell>
          <cell r="E82">
            <v>45727</v>
          </cell>
          <cell r="F82" t="str">
            <v>发泡操作工</v>
          </cell>
          <cell r="G82">
            <v>45931</v>
          </cell>
          <cell r="H82">
            <v>23</v>
          </cell>
          <cell r="I82">
            <v>23</v>
          </cell>
        </row>
        <row r="82">
          <cell r="N82">
            <v>2414.680353</v>
          </cell>
          <cell r="O82">
            <v>1490</v>
          </cell>
          <cell r="P82">
            <v>120</v>
          </cell>
        </row>
        <row r="82">
          <cell r="R82">
            <v>300</v>
          </cell>
        </row>
        <row r="82">
          <cell r="U82">
            <v>4686.88240595</v>
          </cell>
        </row>
        <row r="82">
          <cell r="W82">
            <v>243</v>
          </cell>
        </row>
        <row r="82">
          <cell r="AA82">
            <v>184</v>
          </cell>
        </row>
        <row r="82">
          <cell r="AD82">
            <v>176.923076923077</v>
          </cell>
        </row>
        <row r="82">
          <cell r="AF82">
            <v>460</v>
          </cell>
        </row>
        <row r="82">
          <cell r="AI82">
            <v>-20</v>
          </cell>
        </row>
        <row r="82">
          <cell r="AM82">
            <v>5730.81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2">
          <cell r="AY82">
            <v>5730.81</v>
          </cell>
          <cell r="AZ82">
            <v>0</v>
          </cell>
        </row>
        <row r="82">
          <cell r="BB82">
            <v>0</v>
          </cell>
          <cell r="BC82">
            <v>0</v>
          </cell>
        </row>
        <row r="82">
          <cell r="BJ82">
            <v>5730.81</v>
          </cell>
        </row>
        <row r="82">
          <cell r="BM82">
            <v>23.7300621118012</v>
          </cell>
          <cell r="BN82">
            <v>23.7300621118012</v>
          </cell>
          <cell r="BO82" t="str">
            <v>430321199103089028</v>
          </cell>
          <cell r="BP82" t="str">
            <v>劳务工-劳务发放</v>
          </cell>
          <cell r="BQ82">
            <v>0</v>
          </cell>
          <cell r="BR82" t="str">
            <v>430321199103089028</v>
          </cell>
          <cell r="BS82" t="str">
            <v>湘潭思泉</v>
          </cell>
        </row>
        <row r="83">
          <cell r="C83" t="str">
            <v>易任红</v>
          </cell>
          <cell r="D83" t="str">
            <v>生产制造部</v>
          </cell>
          <cell r="E83">
            <v>41332</v>
          </cell>
          <cell r="F83" t="str">
            <v>发泡操作工</v>
          </cell>
          <cell r="G83">
            <v>45931</v>
          </cell>
          <cell r="H83">
            <v>26</v>
          </cell>
          <cell r="I83">
            <v>26</v>
          </cell>
        </row>
        <row r="83">
          <cell r="N83">
            <v>2752.90024</v>
          </cell>
          <cell r="O83">
            <v>1490</v>
          </cell>
          <cell r="P83">
            <v>100</v>
          </cell>
        </row>
        <row r="83">
          <cell r="R83">
            <v>300</v>
          </cell>
        </row>
        <row r="83">
          <cell r="U83">
            <v>4642.90024</v>
          </cell>
        </row>
        <row r="83">
          <cell r="W83">
            <v>282</v>
          </cell>
          <cell r="X83">
            <v>240</v>
          </cell>
        </row>
        <row r="83">
          <cell r="AA83">
            <v>208</v>
          </cell>
        </row>
        <row r="83">
          <cell r="AD83">
            <v>200</v>
          </cell>
        </row>
        <row r="83">
          <cell r="AF83">
            <v>520</v>
          </cell>
        </row>
        <row r="83">
          <cell r="AM83">
            <v>6092.9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3">
          <cell r="AY83">
            <v>6092.9</v>
          </cell>
          <cell r="AZ83">
            <v>32.78</v>
          </cell>
        </row>
        <row r="83">
          <cell r="BB83">
            <v>0</v>
          </cell>
          <cell r="BC83">
            <v>0</v>
          </cell>
        </row>
        <row r="83">
          <cell r="BJ83">
            <v>6060.12</v>
          </cell>
        </row>
        <row r="83">
          <cell r="BM83">
            <v>22.318315018315</v>
          </cell>
          <cell r="BN83">
            <v>22.1982417582418</v>
          </cell>
          <cell r="BO83" t="str">
            <v>430211196612110014</v>
          </cell>
          <cell r="BP83" t="str">
            <v>劳务工</v>
          </cell>
          <cell r="BQ83">
            <v>0</v>
          </cell>
          <cell r="BR83" t="str">
            <v>430211196612110014</v>
          </cell>
          <cell r="BS83" t="str">
            <v>湘潭思泉</v>
          </cell>
        </row>
        <row r="84">
          <cell r="C84" t="str">
            <v>彭孜刚</v>
          </cell>
          <cell r="D84" t="str">
            <v>生产制造部</v>
          </cell>
          <cell r="E84">
            <v>43675</v>
          </cell>
          <cell r="F84" t="str">
            <v>支援发泡</v>
          </cell>
          <cell r="G84">
            <v>45931</v>
          </cell>
          <cell r="H84">
            <v>24</v>
          </cell>
          <cell r="I84">
            <v>24</v>
          </cell>
        </row>
        <row r="84">
          <cell r="M84">
            <v>106.122573333333</v>
          </cell>
          <cell r="N84">
            <v>2546.94176</v>
          </cell>
          <cell r="O84">
            <v>1490</v>
          </cell>
          <cell r="P84">
            <v>100</v>
          </cell>
        </row>
        <row r="84">
          <cell r="R84">
            <v>300</v>
          </cell>
        </row>
        <row r="84">
          <cell r="U84">
            <v>4436.94176</v>
          </cell>
        </row>
        <row r="84">
          <cell r="W84">
            <v>258</v>
          </cell>
          <cell r="X84">
            <v>120</v>
          </cell>
        </row>
        <row r="84">
          <cell r="AA84">
            <v>192</v>
          </cell>
        </row>
        <row r="84">
          <cell r="AD84">
            <v>200</v>
          </cell>
        </row>
        <row r="84">
          <cell r="AF84">
            <v>480</v>
          </cell>
        </row>
        <row r="84">
          <cell r="AI84">
            <v>-20</v>
          </cell>
        </row>
        <row r="84">
          <cell r="AM84">
            <v>5666.94</v>
          </cell>
          <cell r="AN84">
            <v>438.8</v>
          </cell>
          <cell r="AO84">
            <v>109.7</v>
          </cell>
          <cell r="AP84">
            <v>16.46</v>
          </cell>
          <cell r="AQ84">
            <v>15</v>
          </cell>
        </row>
        <row r="84">
          <cell r="AY84">
            <v>5086.98</v>
          </cell>
          <cell r="AZ84">
            <v>3.06</v>
          </cell>
        </row>
        <row r="84">
          <cell r="BB84">
            <v>0</v>
          </cell>
          <cell r="BC84">
            <v>0</v>
          </cell>
        </row>
        <row r="84">
          <cell r="BJ84">
            <v>5083.92</v>
          </cell>
        </row>
        <row r="84">
          <cell r="BM84">
            <v>22.4878571428571</v>
          </cell>
          <cell r="BN84">
            <v>20.1742857142857</v>
          </cell>
          <cell r="BO84" t="str">
            <v>430426198111044375</v>
          </cell>
          <cell r="BP84" t="str">
            <v>劳务工</v>
          </cell>
          <cell r="BQ84">
            <v>564.96</v>
          </cell>
          <cell r="BR84" t="str">
            <v>430426198111044375</v>
          </cell>
          <cell r="BS84" t="str">
            <v>鑫起</v>
          </cell>
        </row>
        <row r="85">
          <cell r="C85" t="str">
            <v>范文榜</v>
          </cell>
          <cell r="D85" t="str">
            <v>生产制造部</v>
          </cell>
          <cell r="E85">
            <v>42070</v>
          </cell>
          <cell r="F85" t="str">
            <v>支援发泡</v>
          </cell>
          <cell r="G85">
            <v>45931</v>
          </cell>
          <cell r="H85">
            <v>26</v>
          </cell>
          <cell r="I85">
            <v>26</v>
          </cell>
        </row>
        <row r="85">
          <cell r="M85">
            <v>104.462549453129</v>
          </cell>
          <cell r="N85">
            <v>2716.02628578136</v>
          </cell>
          <cell r="O85">
            <v>1490</v>
          </cell>
          <cell r="P85">
            <v>120</v>
          </cell>
        </row>
        <row r="85">
          <cell r="R85">
            <v>300</v>
          </cell>
        </row>
        <row r="85">
          <cell r="U85">
            <v>4626.02628578136</v>
          </cell>
        </row>
        <row r="85">
          <cell r="W85">
            <v>264</v>
          </cell>
          <cell r="X85">
            <v>200</v>
          </cell>
        </row>
        <row r="85">
          <cell r="AA85">
            <v>208</v>
          </cell>
        </row>
        <row r="85">
          <cell r="AD85">
            <v>200</v>
          </cell>
        </row>
        <row r="85">
          <cell r="AF85">
            <v>520</v>
          </cell>
        </row>
        <row r="85">
          <cell r="AI85">
            <v>-10</v>
          </cell>
        </row>
        <row r="85">
          <cell r="AM85">
            <v>6008.03</v>
          </cell>
          <cell r="AN85">
            <v>454.4</v>
          </cell>
          <cell r="AO85">
            <v>113.6</v>
          </cell>
          <cell r="AP85">
            <v>17.04</v>
          </cell>
          <cell r="AQ85">
            <v>15</v>
          </cell>
          <cell r="AR85">
            <v>284</v>
          </cell>
          <cell r="AS85">
            <v>2000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5">
          <cell r="AY85">
            <v>3123.99</v>
          </cell>
          <cell r="AZ85">
            <v>0</v>
          </cell>
        </row>
        <row r="85">
          <cell r="BB85">
            <v>0</v>
          </cell>
          <cell r="BC85">
            <v>2000</v>
          </cell>
        </row>
        <row r="85">
          <cell r="BJ85">
            <v>5123.99</v>
          </cell>
        </row>
        <row r="85">
          <cell r="BM85">
            <v>22.0074358974359</v>
          </cell>
          <cell r="BN85">
            <v>18.7691941391941</v>
          </cell>
          <cell r="BO85" t="str">
            <v>429006198105306331</v>
          </cell>
          <cell r="BP85" t="str">
            <v>合同工</v>
          </cell>
          <cell r="BQ85">
            <v>869.04</v>
          </cell>
          <cell r="BR85" t="str">
            <v>429006198105306331</v>
          </cell>
          <cell r="BS85" t="str">
            <v>湖南荣昌</v>
          </cell>
        </row>
        <row r="86">
          <cell r="C86" t="str">
            <v>刘辉兵</v>
          </cell>
          <cell r="D86" t="str">
            <v>生产制造部</v>
          </cell>
          <cell r="E86">
            <v>41856</v>
          </cell>
          <cell r="F86" t="str">
            <v>支援发泡</v>
          </cell>
          <cell r="G86">
            <v>45931</v>
          </cell>
          <cell r="H86">
            <v>22</v>
          </cell>
          <cell r="I86">
            <v>22</v>
          </cell>
        </row>
        <row r="86">
          <cell r="M86">
            <v>81.0978868090729</v>
          </cell>
          <cell r="N86">
            <v>1784.1535097996</v>
          </cell>
          <cell r="O86">
            <v>1490</v>
          </cell>
          <cell r="P86">
            <v>100</v>
          </cell>
        </row>
        <row r="86">
          <cell r="R86">
            <v>300</v>
          </cell>
        </row>
        <row r="86">
          <cell r="U86">
            <v>3674.1535097996</v>
          </cell>
        </row>
        <row r="86">
          <cell r="W86">
            <v>267</v>
          </cell>
          <cell r="X86">
            <v>220</v>
          </cell>
        </row>
        <row r="86">
          <cell r="AA86">
            <v>176</v>
          </cell>
        </row>
        <row r="86">
          <cell r="AD86">
            <v>169.230769230769</v>
          </cell>
        </row>
        <row r="86">
          <cell r="AF86">
            <v>440</v>
          </cell>
        </row>
        <row r="86">
          <cell r="AM86">
            <v>4946.38</v>
          </cell>
          <cell r="AN86">
            <v>364.8</v>
          </cell>
          <cell r="AO86">
            <v>91.2</v>
          </cell>
          <cell r="AP86">
            <v>13.68</v>
          </cell>
          <cell r="AQ86">
            <v>15</v>
          </cell>
          <cell r="AR86">
            <v>228</v>
          </cell>
        </row>
        <row r="86">
          <cell r="AY86">
            <v>4233.7</v>
          </cell>
          <cell r="AZ86">
            <v>0</v>
          </cell>
        </row>
        <row r="86">
          <cell r="BB86">
            <v>0</v>
          </cell>
          <cell r="BC86">
            <v>0</v>
          </cell>
        </row>
        <row r="86">
          <cell r="BJ86">
            <v>4233.7</v>
          </cell>
        </row>
        <row r="86">
          <cell r="BM86">
            <v>21.4129004329004</v>
          </cell>
          <cell r="BN86">
            <v>18.3277056277056</v>
          </cell>
          <cell r="BO86" t="str">
            <v>43021119701215451X</v>
          </cell>
          <cell r="BP86" t="str">
            <v>合同工</v>
          </cell>
          <cell r="BQ86">
            <v>697.68</v>
          </cell>
          <cell r="BR86" t="str">
            <v>43021119701215451X</v>
          </cell>
          <cell r="BS86" t="str">
            <v>湖南荣昌</v>
          </cell>
        </row>
        <row r="87">
          <cell r="C87" t="str">
            <v>伍志强</v>
          </cell>
          <cell r="D87" t="str">
            <v>生产制造部</v>
          </cell>
          <cell r="E87">
            <v>43242</v>
          </cell>
          <cell r="F87" t="str">
            <v>支援发泡比亚迪返修</v>
          </cell>
          <cell r="G87">
            <v>45931</v>
          </cell>
          <cell r="H87">
            <v>26</v>
          </cell>
          <cell r="I87">
            <v>27</v>
          </cell>
        </row>
        <row r="87">
          <cell r="M87">
            <v>10.88</v>
          </cell>
          <cell r="N87">
            <v>293.76</v>
          </cell>
          <cell r="O87">
            <v>3634.61538461538</v>
          </cell>
          <cell r="P87">
            <v>0</v>
          </cell>
        </row>
        <row r="87">
          <cell r="R87">
            <v>0</v>
          </cell>
        </row>
        <row r="87">
          <cell r="U87">
            <v>3928.37538461538</v>
          </cell>
        </row>
        <row r="87">
          <cell r="W87">
            <v>0</v>
          </cell>
          <cell r="X87">
            <v>140</v>
          </cell>
        </row>
        <row r="87">
          <cell r="AA87">
            <v>1080</v>
          </cell>
        </row>
        <row r="87">
          <cell r="AD87">
            <v>500</v>
          </cell>
        </row>
        <row r="87">
          <cell r="AF87">
            <v>540</v>
          </cell>
        </row>
        <row r="87">
          <cell r="AM87">
            <v>6188.38</v>
          </cell>
          <cell r="AN87">
            <v>551.12</v>
          </cell>
          <cell r="AO87">
            <v>137.78</v>
          </cell>
          <cell r="AP87">
            <v>20.67</v>
          </cell>
          <cell r="AQ87">
            <v>15</v>
          </cell>
        </row>
        <row r="87">
          <cell r="AY87">
            <v>5463.81</v>
          </cell>
          <cell r="AZ87">
            <v>0</v>
          </cell>
        </row>
        <row r="87">
          <cell r="BB87">
            <v>0</v>
          </cell>
          <cell r="BC87">
            <v>0</v>
          </cell>
          <cell r="BD87">
            <v>34.8</v>
          </cell>
        </row>
        <row r="87">
          <cell r="BJ87">
            <v>5429.01</v>
          </cell>
        </row>
        <row r="87">
          <cell r="BM87">
            <v>21.8285008818342</v>
          </cell>
          <cell r="BN87">
            <v>19.1499470899471</v>
          </cell>
          <cell r="BO87" t="str">
            <v>430321197411238575</v>
          </cell>
          <cell r="BP87" t="str">
            <v>劳务工</v>
          </cell>
          <cell r="BQ87">
            <v>709.57</v>
          </cell>
          <cell r="BR87" t="str">
            <v>430321197411238575</v>
          </cell>
          <cell r="BS87" t="str">
            <v>湖南诚展</v>
          </cell>
        </row>
        <row r="88">
          <cell r="C88" t="str">
            <v>贺王瑜</v>
          </cell>
          <cell r="D88" t="str">
            <v>技术质量部</v>
          </cell>
          <cell r="E88">
            <v>41573</v>
          </cell>
          <cell r="F88" t="str">
            <v>总装检验员</v>
          </cell>
          <cell r="G88">
            <v>45931</v>
          </cell>
          <cell r="H88">
            <v>13.5</v>
          </cell>
          <cell r="I88">
            <v>13.5</v>
          </cell>
        </row>
        <row r="88">
          <cell r="L88">
            <v>2206.5</v>
          </cell>
          <cell r="M88">
            <v>122.21</v>
          </cell>
          <cell r="N88">
            <v>1349.835</v>
          </cell>
          <cell r="O88">
            <v>1390</v>
          </cell>
        </row>
        <row r="88">
          <cell r="Q88">
            <v>1.05</v>
          </cell>
        </row>
        <row r="88">
          <cell r="U88">
            <v>2807.32675</v>
          </cell>
        </row>
        <row r="88">
          <cell r="W88">
            <v>249</v>
          </cell>
          <cell r="X88">
            <v>220</v>
          </cell>
        </row>
        <row r="88">
          <cell r="AF88">
            <v>120</v>
          </cell>
        </row>
        <row r="88">
          <cell r="AM88">
            <v>3396.33</v>
          </cell>
          <cell r="AN88">
            <v>361.6</v>
          </cell>
          <cell r="AO88">
            <v>90.4</v>
          </cell>
          <cell r="AP88">
            <v>13.56</v>
          </cell>
          <cell r="AQ88">
            <v>15</v>
          </cell>
          <cell r="AR88">
            <v>226</v>
          </cell>
        </row>
        <row r="88">
          <cell r="AY88">
            <v>2689.77</v>
          </cell>
          <cell r="AZ88">
            <v>0</v>
          </cell>
        </row>
        <row r="88">
          <cell r="BB88">
            <v>0</v>
          </cell>
          <cell r="BC88">
            <v>0</v>
          </cell>
        </row>
        <row r="88">
          <cell r="BJ88">
            <v>2689.77</v>
          </cell>
        </row>
        <row r="88">
          <cell r="BM88">
            <v>23.96</v>
          </cell>
          <cell r="BN88">
            <v>18.9754497354497</v>
          </cell>
          <cell r="BO88" t="str">
            <v>430203197207186036</v>
          </cell>
          <cell r="BP88" t="str">
            <v>合同工</v>
          </cell>
          <cell r="BQ88">
            <v>691.56</v>
          </cell>
          <cell r="BR88" t="str">
            <v>430203197207186036</v>
          </cell>
          <cell r="BS88" t="str">
            <v>湖南荣昌</v>
          </cell>
        </row>
        <row r="89">
          <cell r="C89" t="str">
            <v>罗亚南</v>
          </cell>
          <cell r="D89" t="str">
            <v>生产制造部</v>
          </cell>
          <cell r="E89">
            <v>41612</v>
          </cell>
          <cell r="F89" t="str">
            <v>总装车间</v>
          </cell>
          <cell r="G89">
            <v>45931</v>
          </cell>
          <cell r="H89">
            <v>19</v>
          </cell>
          <cell r="I89">
            <v>18.5</v>
          </cell>
        </row>
        <row r="89">
          <cell r="L89">
            <v>2206.5</v>
          </cell>
          <cell r="M89">
            <v>122.21</v>
          </cell>
          <cell r="N89">
            <v>1410.94</v>
          </cell>
          <cell r="O89">
            <v>1353.42105263158</v>
          </cell>
        </row>
        <row r="89">
          <cell r="Q89">
            <v>4.5</v>
          </cell>
        </row>
        <row r="89">
          <cell r="U89">
            <v>2764.36105263158</v>
          </cell>
        </row>
        <row r="89">
          <cell r="W89">
            <v>288</v>
          </cell>
          <cell r="X89">
            <v>220</v>
          </cell>
        </row>
        <row r="89">
          <cell r="AD89">
            <v>1405.48</v>
          </cell>
        </row>
        <row r="89">
          <cell r="AF89">
            <v>240</v>
          </cell>
        </row>
        <row r="89">
          <cell r="AI89">
            <v>-20</v>
          </cell>
        </row>
        <row r="89">
          <cell r="AM89">
            <v>4897.84</v>
          </cell>
          <cell r="AN89">
            <v>446.4</v>
          </cell>
          <cell r="AO89">
            <v>111.6</v>
          </cell>
          <cell r="AP89">
            <v>16.74</v>
          </cell>
          <cell r="AQ89">
            <v>15</v>
          </cell>
          <cell r="AR89">
            <v>279</v>
          </cell>
        </row>
        <row r="89">
          <cell r="AY89">
            <v>4029.1</v>
          </cell>
          <cell r="AZ89">
            <v>0</v>
          </cell>
        </row>
        <row r="89">
          <cell r="BB89">
            <v>0</v>
          </cell>
          <cell r="BC89">
            <v>0</v>
          </cell>
          <cell r="BD89">
            <v>75.43</v>
          </cell>
        </row>
        <row r="89">
          <cell r="BJ89">
            <v>3953.67</v>
          </cell>
        </row>
        <row r="89">
          <cell r="BM89">
            <v>25.2141055341055</v>
          </cell>
          <cell r="BN89">
            <v>20.3535135135135</v>
          </cell>
          <cell r="BO89" t="str">
            <v>430202197709246071</v>
          </cell>
          <cell r="BP89" t="str">
            <v>合同工</v>
          </cell>
          <cell r="BQ89">
            <v>853.74</v>
          </cell>
          <cell r="BR89" t="str">
            <v>430202197709246071</v>
          </cell>
          <cell r="BS89" t="str">
            <v>湖南荣昌</v>
          </cell>
        </row>
        <row r="90">
          <cell r="C90" t="str">
            <v>刘明</v>
          </cell>
          <cell r="D90" t="str">
            <v>生产制造部</v>
          </cell>
          <cell r="E90">
            <v>44306</v>
          </cell>
          <cell r="F90" t="str">
            <v>总装前排</v>
          </cell>
          <cell r="G90">
            <v>45931</v>
          </cell>
          <cell r="H90">
            <v>17</v>
          </cell>
          <cell r="I90">
            <v>17</v>
          </cell>
        </row>
        <row r="90">
          <cell r="L90">
            <v>2206.5</v>
          </cell>
          <cell r="M90">
            <v>122.21</v>
          </cell>
          <cell r="N90">
            <v>1349.835</v>
          </cell>
          <cell r="O90">
            <v>1390</v>
          </cell>
        </row>
        <row r="90">
          <cell r="Q90">
            <v>3.5</v>
          </cell>
        </row>
        <row r="90">
          <cell r="U90">
            <v>2739.835</v>
          </cell>
        </row>
        <row r="90">
          <cell r="W90">
            <v>285</v>
          </cell>
          <cell r="X90">
            <v>80</v>
          </cell>
        </row>
        <row r="90">
          <cell r="AD90">
            <v>1136</v>
          </cell>
        </row>
        <row r="90">
          <cell r="AF90">
            <v>216</v>
          </cell>
        </row>
        <row r="90">
          <cell r="AM90">
            <v>4456.84</v>
          </cell>
          <cell r="AN90">
            <v>344.88</v>
          </cell>
          <cell r="AO90">
            <v>86.22</v>
          </cell>
          <cell r="AP90">
            <v>12.93</v>
          </cell>
          <cell r="AQ90">
            <v>15</v>
          </cell>
        </row>
        <row r="90">
          <cell r="AY90">
            <v>3997.81</v>
          </cell>
          <cell r="AZ90">
            <v>0</v>
          </cell>
        </row>
        <row r="90">
          <cell r="BB90">
            <v>0</v>
          </cell>
          <cell r="BC90">
            <v>0</v>
          </cell>
          <cell r="BD90">
            <v>75.43</v>
          </cell>
        </row>
        <row r="90">
          <cell r="BJ90">
            <v>3922.38</v>
          </cell>
        </row>
        <row r="90">
          <cell r="BM90">
            <v>24.9682913165266</v>
          </cell>
          <cell r="BN90">
            <v>21.9741176470588</v>
          </cell>
          <cell r="BO90" t="str">
            <v>430221198411125318</v>
          </cell>
          <cell r="BP90" t="str">
            <v>劳务工</v>
          </cell>
          <cell r="BQ90">
            <v>444.03</v>
          </cell>
          <cell r="BR90" t="str">
            <v>430221198411125318</v>
          </cell>
          <cell r="BS90" t="str">
            <v>鑫起</v>
          </cell>
        </row>
        <row r="91">
          <cell r="C91" t="str">
            <v>欧响亮</v>
          </cell>
          <cell r="D91" t="str">
            <v>生产制造部</v>
          </cell>
          <cell r="E91">
            <v>43595</v>
          </cell>
          <cell r="F91" t="str">
            <v>总装前排</v>
          </cell>
          <cell r="G91">
            <v>45931</v>
          </cell>
          <cell r="H91">
            <v>13.5</v>
          </cell>
          <cell r="I91">
            <v>13.5</v>
          </cell>
        </row>
        <row r="91">
          <cell r="L91">
            <v>2206.5</v>
          </cell>
          <cell r="M91">
            <v>122.21</v>
          </cell>
          <cell r="N91">
            <v>1349.835</v>
          </cell>
          <cell r="O91">
            <v>1390</v>
          </cell>
        </row>
        <row r="91">
          <cell r="U91">
            <v>2739.835</v>
          </cell>
        </row>
        <row r="91">
          <cell r="W91">
            <v>291</v>
          </cell>
          <cell r="X91">
            <v>120</v>
          </cell>
        </row>
        <row r="91">
          <cell r="Z91">
            <v>0</v>
          </cell>
        </row>
        <row r="91">
          <cell r="AD91">
            <v>384</v>
          </cell>
        </row>
        <row r="91">
          <cell r="AF91">
            <v>120</v>
          </cell>
        </row>
        <row r="91">
          <cell r="AM91">
            <v>3654.84</v>
          </cell>
          <cell r="AN91">
            <v>348.8</v>
          </cell>
          <cell r="AO91">
            <v>87.2</v>
          </cell>
          <cell r="AP91">
            <v>13.08</v>
          </cell>
          <cell r="AQ91">
            <v>15</v>
          </cell>
          <cell r="AR91">
            <v>218</v>
          </cell>
        </row>
        <row r="91">
          <cell r="AY91">
            <v>2972.76</v>
          </cell>
          <cell r="AZ91">
            <v>0</v>
          </cell>
        </row>
        <row r="91">
          <cell r="BB91">
            <v>0</v>
          </cell>
          <cell r="BC91">
            <v>0</v>
          </cell>
        </row>
        <row r="91">
          <cell r="BJ91">
            <v>2972.76</v>
          </cell>
        </row>
        <row r="91">
          <cell r="BM91">
            <v>25.7837037037037</v>
          </cell>
          <cell r="BN91">
            <v>20.9718518518519</v>
          </cell>
          <cell r="BO91" t="str">
            <v>430221199006283835</v>
          </cell>
          <cell r="BP91" t="str">
            <v>合同工</v>
          </cell>
          <cell r="BQ91">
            <v>667.08</v>
          </cell>
          <cell r="BR91" t="str">
            <v>430221199006283835</v>
          </cell>
          <cell r="BS91" t="str">
            <v>湖南荣昌</v>
          </cell>
        </row>
        <row r="92">
          <cell r="C92" t="str">
            <v>王锋卡</v>
          </cell>
          <cell r="D92" t="str">
            <v>生产制造部</v>
          </cell>
          <cell r="E92">
            <v>45102</v>
          </cell>
          <cell r="F92" t="str">
            <v>总装前排</v>
          </cell>
          <cell r="G92">
            <v>45931</v>
          </cell>
          <cell r="H92">
            <v>13.5</v>
          </cell>
          <cell r="I92">
            <v>13.5</v>
          </cell>
        </row>
        <row r="92">
          <cell r="L92">
            <v>2206.5</v>
          </cell>
          <cell r="M92">
            <v>122.21</v>
          </cell>
          <cell r="N92">
            <v>1349.835</v>
          </cell>
          <cell r="O92">
            <v>1390</v>
          </cell>
        </row>
        <row r="92">
          <cell r="U92">
            <v>2739.835</v>
          </cell>
        </row>
        <row r="92">
          <cell r="W92">
            <v>282</v>
          </cell>
          <cell r="X92">
            <v>40</v>
          </cell>
        </row>
        <row r="92">
          <cell r="AD92">
            <v>120</v>
          </cell>
        </row>
        <row r="92">
          <cell r="AF92">
            <v>120</v>
          </cell>
        </row>
        <row r="92">
          <cell r="AI92">
            <v>-10</v>
          </cell>
        </row>
        <row r="92">
          <cell r="AM92">
            <v>3291.84</v>
          </cell>
          <cell r="AN92">
            <v>344.64</v>
          </cell>
          <cell r="AO92">
            <v>81.06</v>
          </cell>
          <cell r="AP92">
            <v>12.92</v>
          </cell>
          <cell r="AQ92">
            <v>15</v>
          </cell>
        </row>
        <row r="92">
          <cell r="AY92">
            <v>2838.22</v>
          </cell>
          <cell r="AZ92">
            <v>0</v>
          </cell>
        </row>
        <row r="92">
          <cell r="BB92">
            <v>0</v>
          </cell>
          <cell r="BC92">
            <v>0</v>
          </cell>
        </row>
        <row r="92">
          <cell r="BJ92">
            <v>2838.22</v>
          </cell>
        </row>
        <row r="92">
          <cell r="BM92">
            <v>23.2228571428571</v>
          </cell>
          <cell r="BN92">
            <v>20.0227160493827</v>
          </cell>
          <cell r="BO92" t="str">
            <v>430221198910145954</v>
          </cell>
          <cell r="BP92" t="str">
            <v>劳务工</v>
          </cell>
          <cell r="BQ92">
            <v>438.62</v>
          </cell>
          <cell r="BR92" t="str">
            <v>430221198910145954</v>
          </cell>
          <cell r="BS92" t="str">
            <v>湖南诚展</v>
          </cell>
        </row>
        <row r="93">
          <cell r="C93" t="str">
            <v>苏超</v>
          </cell>
          <cell r="D93" t="str">
            <v>生产制造部</v>
          </cell>
          <cell r="E93">
            <v>41884</v>
          </cell>
          <cell r="F93" t="str">
            <v>总装前排</v>
          </cell>
          <cell r="G93">
            <v>45931</v>
          </cell>
          <cell r="H93">
            <v>15</v>
          </cell>
          <cell r="I93">
            <v>15</v>
          </cell>
        </row>
        <row r="93">
          <cell r="L93">
            <v>2206.5</v>
          </cell>
          <cell r="M93">
            <v>122.21</v>
          </cell>
          <cell r="N93">
            <v>1349.835</v>
          </cell>
          <cell r="O93">
            <v>1390</v>
          </cell>
        </row>
        <row r="93">
          <cell r="Q93">
            <v>1.5</v>
          </cell>
        </row>
        <row r="93">
          <cell r="U93">
            <v>2739.835</v>
          </cell>
        </row>
        <row r="93">
          <cell r="W93">
            <v>288</v>
          </cell>
          <cell r="X93">
            <v>220</v>
          </cell>
        </row>
        <row r="93">
          <cell r="AD93">
            <v>188</v>
          </cell>
        </row>
        <row r="93">
          <cell r="AF93">
            <v>148</v>
          </cell>
        </row>
        <row r="93">
          <cell r="AM93">
            <v>3583.84</v>
          </cell>
          <cell r="AN93">
            <v>400</v>
          </cell>
          <cell r="AO93">
            <v>100</v>
          </cell>
          <cell r="AP93">
            <v>15</v>
          </cell>
          <cell r="AQ93">
            <v>15</v>
          </cell>
          <cell r="AR93">
            <v>250</v>
          </cell>
        </row>
        <row r="93">
          <cell r="AY93">
            <v>2803.84</v>
          </cell>
          <cell r="AZ93">
            <v>0</v>
          </cell>
        </row>
        <row r="93">
          <cell r="BB93">
            <v>0</v>
          </cell>
          <cell r="BC93">
            <v>0</v>
          </cell>
          <cell r="BD93">
            <v>28</v>
          </cell>
        </row>
        <row r="93">
          <cell r="BJ93">
            <v>2775.84</v>
          </cell>
        </row>
        <row r="93">
          <cell r="BM93">
            <v>22.7545396825397</v>
          </cell>
          <cell r="BN93">
            <v>17.624380952381</v>
          </cell>
          <cell r="BO93" t="str">
            <v>432502198409158371</v>
          </cell>
          <cell r="BP93" t="str">
            <v>合同工</v>
          </cell>
          <cell r="BQ93">
            <v>765</v>
          </cell>
          <cell r="BR93" t="str">
            <v>432502198409158371</v>
          </cell>
          <cell r="BS93" t="str">
            <v>湖南荣昌</v>
          </cell>
        </row>
        <row r="94">
          <cell r="C94" t="str">
            <v>杨亮亮</v>
          </cell>
          <cell r="D94" t="str">
            <v>生产制造部</v>
          </cell>
          <cell r="E94">
            <v>43685</v>
          </cell>
          <cell r="F94" t="str">
            <v>总装前排</v>
          </cell>
          <cell r="G94">
            <v>45931</v>
          </cell>
          <cell r="H94">
            <v>13.5</v>
          </cell>
          <cell r="I94">
            <v>13.5</v>
          </cell>
        </row>
        <row r="94">
          <cell r="L94">
            <v>2206.5</v>
          </cell>
          <cell r="M94">
            <v>122.21</v>
          </cell>
          <cell r="N94">
            <v>1349.835</v>
          </cell>
          <cell r="O94">
            <v>1390</v>
          </cell>
        </row>
        <row r="94">
          <cell r="U94">
            <v>2739.835</v>
          </cell>
        </row>
        <row r="94">
          <cell r="W94">
            <v>270</v>
          </cell>
          <cell r="X94">
            <v>120</v>
          </cell>
        </row>
        <row r="94">
          <cell r="AF94">
            <v>120</v>
          </cell>
        </row>
        <row r="94">
          <cell r="AM94">
            <v>3249.84</v>
          </cell>
          <cell r="AN94">
            <v>358.32</v>
          </cell>
          <cell r="AO94">
            <v>89.58</v>
          </cell>
          <cell r="AP94">
            <v>13.44</v>
          </cell>
          <cell r="AQ94">
            <v>15</v>
          </cell>
        </row>
        <row r="94">
          <cell r="AY94">
            <v>2773.5</v>
          </cell>
          <cell r="AZ94">
            <v>0</v>
          </cell>
        </row>
        <row r="94">
          <cell r="BB94">
            <v>0</v>
          </cell>
          <cell r="BC94">
            <v>0</v>
          </cell>
        </row>
        <row r="94">
          <cell r="BJ94">
            <v>2773.5</v>
          </cell>
        </row>
        <row r="94">
          <cell r="BM94">
            <v>22.9265608465608</v>
          </cell>
          <cell r="BN94">
            <v>19.5661375661376</v>
          </cell>
          <cell r="BO94" t="str">
            <v>430224198601162717</v>
          </cell>
          <cell r="BP94" t="str">
            <v>劳务工</v>
          </cell>
          <cell r="BQ94">
            <v>461.34</v>
          </cell>
          <cell r="BR94" t="str">
            <v>430224198601162717</v>
          </cell>
          <cell r="BS94" t="str">
            <v>鑫起</v>
          </cell>
        </row>
        <row r="95">
          <cell r="C95" t="str">
            <v>邓日顺</v>
          </cell>
          <cell r="D95" t="str">
            <v>生产制造部</v>
          </cell>
          <cell r="E95">
            <v>41881</v>
          </cell>
          <cell r="F95" t="str">
            <v>总装前排</v>
          </cell>
          <cell r="G95">
            <v>45931</v>
          </cell>
          <cell r="H95">
            <v>13.5</v>
          </cell>
          <cell r="I95">
            <v>13.5</v>
          </cell>
        </row>
        <row r="95">
          <cell r="L95">
            <v>2206.5</v>
          </cell>
          <cell r="M95">
            <v>122.21</v>
          </cell>
          <cell r="N95">
            <v>1349.835</v>
          </cell>
          <cell r="O95">
            <v>1390</v>
          </cell>
        </row>
        <row r="95">
          <cell r="U95">
            <v>2739.835</v>
          </cell>
        </row>
        <row r="95">
          <cell r="W95">
            <v>273</v>
          </cell>
          <cell r="X95">
            <v>220</v>
          </cell>
        </row>
        <row r="95">
          <cell r="AF95">
            <v>120</v>
          </cell>
        </row>
        <row r="95">
          <cell r="AM95">
            <v>3352.84</v>
          </cell>
          <cell r="AN95">
            <v>356.8</v>
          </cell>
          <cell r="AO95">
            <v>89.2</v>
          </cell>
          <cell r="AP95">
            <v>13.38</v>
          </cell>
          <cell r="AQ95">
            <v>15</v>
          </cell>
          <cell r="AR95">
            <v>223</v>
          </cell>
        </row>
        <row r="95">
          <cell r="AY95">
            <v>2655.46</v>
          </cell>
          <cell r="AZ95">
            <v>0</v>
          </cell>
        </row>
        <row r="95">
          <cell r="BB95">
            <v>0</v>
          </cell>
          <cell r="BC95">
            <v>0</v>
          </cell>
        </row>
        <row r="95">
          <cell r="BJ95">
            <v>2655.46</v>
          </cell>
        </row>
        <row r="95">
          <cell r="BM95">
            <v>23.6531922398589</v>
          </cell>
          <cell r="BN95">
            <v>18.7334038800705</v>
          </cell>
          <cell r="BO95" t="str">
            <v>430204199302173239</v>
          </cell>
          <cell r="BP95" t="str">
            <v>合同工</v>
          </cell>
          <cell r="BQ95">
            <v>682.38</v>
          </cell>
          <cell r="BR95" t="str">
            <v>430204199302173239</v>
          </cell>
          <cell r="BS95" t="str">
            <v>湖南荣昌</v>
          </cell>
        </row>
        <row r="96">
          <cell r="C96" t="str">
            <v>吴陈</v>
          </cell>
          <cell r="D96" t="str">
            <v>生产制造部</v>
          </cell>
          <cell r="E96">
            <v>42107</v>
          </cell>
          <cell r="F96" t="str">
            <v>总装前排</v>
          </cell>
          <cell r="G96">
            <v>45931</v>
          </cell>
          <cell r="H96">
            <v>13.5</v>
          </cell>
          <cell r="I96">
            <v>13.5</v>
          </cell>
        </row>
        <row r="96">
          <cell r="L96">
            <v>2206.5</v>
          </cell>
          <cell r="M96">
            <v>122.21</v>
          </cell>
          <cell r="N96">
            <v>1349.835</v>
          </cell>
          <cell r="O96">
            <v>1390</v>
          </cell>
        </row>
        <row r="96">
          <cell r="U96">
            <v>2739.835</v>
          </cell>
        </row>
        <row r="96">
          <cell r="W96">
            <v>279</v>
          </cell>
          <cell r="X96">
            <v>200</v>
          </cell>
        </row>
        <row r="96">
          <cell r="AF96">
            <v>120</v>
          </cell>
        </row>
        <row r="96">
          <cell r="AI96">
            <v>-20</v>
          </cell>
        </row>
        <row r="96">
          <cell r="AM96">
            <v>3318.84</v>
          </cell>
          <cell r="AN96">
            <v>364.8</v>
          </cell>
          <cell r="AO96">
            <v>91.2</v>
          </cell>
          <cell r="AP96">
            <v>13.68</v>
          </cell>
          <cell r="AQ96">
            <v>15</v>
          </cell>
          <cell r="AR96">
            <v>228</v>
          </cell>
        </row>
        <row r="96">
          <cell r="AY96">
            <v>2606.16</v>
          </cell>
          <cell r="AZ96">
            <v>0</v>
          </cell>
        </row>
        <row r="96">
          <cell r="BB96">
            <v>0</v>
          </cell>
          <cell r="BC96">
            <v>0</v>
          </cell>
        </row>
        <row r="96">
          <cell r="BJ96">
            <v>2606.16</v>
          </cell>
        </row>
        <row r="96">
          <cell r="BM96">
            <v>23.4133333333333</v>
          </cell>
          <cell r="BN96">
            <v>18.3856084656085</v>
          </cell>
          <cell r="BO96" t="str">
            <v>430203199001137035</v>
          </cell>
          <cell r="BP96" t="str">
            <v>合同工</v>
          </cell>
          <cell r="BQ96">
            <v>697.68</v>
          </cell>
          <cell r="BR96" t="str">
            <v>430203199001137035</v>
          </cell>
          <cell r="BS96" t="str">
            <v>湖南荣昌</v>
          </cell>
        </row>
        <row r="97">
          <cell r="C97" t="str">
            <v>刘文强</v>
          </cell>
          <cell r="D97" t="str">
            <v>生产制造部</v>
          </cell>
          <cell r="E97">
            <v>42554</v>
          </cell>
          <cell r="F97" t="str">
            <v>总装前排</v>
          </cell>
          <cell r="G97">
            <v>45931</v>
          </cell>
          <cell r="H97">
            <v>13.5</v>
          </cell>
          <cell r="I97">
            <v>13.5</v>
          </cell>
        </row>
        <row r="97">
          <cell r="L97">
            <v>2206.5</v>
          </cell>
          <cell r="M97">
            <v>122.21</v>
          </cell>
          <cell r="N97">
            <v>1349.835</v>
          </cell>
          <cell r="O97">
            <v>1390</v>
          </cell>
        </row>
        <row r="97">
          <cell r="U97">
            <v>2739.835</v>
          </cell>
        </row>
        <row r="97">
          <cell r="W97">
            <v>264</v>
          </cell>
          <cell r="X97">
            <v>180</v>
          </cell>
        </row>
        <row r="97">
          <cell r="AF97">
            <v>120</v>
          </cell>
        </row>
        <row r="97">
          <cell r="AM97">
            <v>3303.84</v>
          </cell>
          <cell r="AN97">
            <v>355.2</v>
          </cell>
          <cell r="AO97">
            <v>88.8</v>
          </cell>
          <cell r="AP97">
            <v>13.32</v>
          </cell>
          <cell r="AQ97">
            <v>15</v>
          </cell>
          <cell r="AR97">
            <v>222</v>
          </cell>
        </row>
        <row r="97">
          <cell r="AY97">
            <v>2609.52</v>
          </cell>
          <cell r="AZ97">
            <v>0</v>
          </cell>
        </row>
        <row r="97">
          <cell r="BB97">
            <v>0</v>
          </cell>
          <cell r="BC97">
            <v>0</v>
          </cell>
        </row>
        <row r="97">
          <cell r="BJ97">
            <v>2609.52</v>
          </cell>
        </row>
        <row r="97">
          <cell r="BM97">
            <v>23.3075132275132</v>
          </cell>
          <cell r="BN97">
            <v>18.4093121693122</v>
          </cell>
          <cell r="BO97" t="str">
            <v>430921198101045118</v>
          </cell>
          <cell r="BP97" t="str">
            <v>合同工</v>
          </cell>
          <cell r="BQ97">
            <v>679.32</v>
          </cell>
          <cell r="BR97" t="str">
            <v>430921198101045118</v>
          </cell>
          <cell r="BS97" t="str">
            <v>湖南荣昌</v>
          </cell>
        </row>
        <row r="98">
          <cell r="C98" t="str">
            <v>刘谦</v>
          </cell>
          <cell r="D98" t="str">
            <v>生产制造部</v>
          </cell>
          <cell r="E98">
            <v>42783</v>
          </cell>
          <cell r="F98" t="str">
            <v>总装前排</v>
          </cell>
          <cell r="G98">
            <v>45931</v>
          </cell>
          <cell r="H98">
            <v>13.5</v>
          </cell>
          <cell r="I98">
            <v>13.5</v>
          </cell>
        </row>
        <row r="98">
          <cell r="L98">
            <v>2206.5</v>
          </cell>
          <cell r="M98">
            <v>122.21</v>
          </cell>
          <cell r="N98">
            <v>1349.835</v>
          </cell>
          <cell r="O98">
            <v>1390</v>
          </cell>
        </row>
        <row r="98">
          <cell r="U98">
            <v>2739.835</v>
          </cell>
        </row>
        <row r="98">
          <cell r="W98">
            <v>273</v>
          </cell>
          <cell r="X98">
            <v>160</v>
          </cell>
        </row>
        <row r="98">
          <cell r="AF98">
            <v>120</v>
          </cell>
        </row>
        <row r="98">
          <cell r="AM98">
            <v>3292.84</v>
          </cell>
          <cell r="AN98">
            <v>355.2</v>
          </cell>
          <cell r="AO98">
            <v>88.8</v>
          </cell>
          <cell r="AP98">
            <v>13.32</v>
          </cell>
          <cell r="AQ98">
            <v>15</v>
          </cell>
          <cell r="AR98">
            <v>222</v>
          </cell>
        </row>
        <row r="98">
          <cell r="AY98">
            <v>2598.52</v>
          </cell>
          <cell r="AZ98">
            <v>0</v>
          </cell>
        </row>
        <row r="98">
          <cell r="BB98">
            <v>0</v>
          </cell>
          <cell r="BC98">
            <v>0</v>
          </cell>
        </row>
        <row r="98">
          <cell r="BJ98">
            <v>2598.52</v>
          </cell>
        </row>
        <row r="98">
          <cell r="BM98">
            <v>23.2299118165785</v>
          </cell>
          <cell r="BN98">
            <v>18.3317107583774</v>
          </cell>
          <cell r="BO98" t="str">
            <v>43028119810403683X</v>
          </cell>
          <cell r="BP98" t="str">
            <v>合同工</v>
          </cell>
          <cell r="BQ98">
            <v>679.32</v>
          </cell>
          <cell r="BR98" t="str">
            <v>43028119810403683X</v>
          </cell>
          <cell r="BS98" t="str">
            <v>湖南荣昌</v>
          </cell>
        </row>
        <row r="99">
          <cell r="C99" t="str">
            <v>李亦斌</v>
          </cell>
          <cell r="D99" t="str">
            <v>生产制造部</v>
          </cell>
          <cell r="E99">
            <v>41718</v>
          </cell>
          <cell r="F99" t="str">
            <v>总装前排</v>
          </cell>
          <cell r="G99">
            <v>45931</v>
          </cell>
          <cell r="H99">
            <v>13.5</v>
          </cell>
          <cell r="I99">
            <v>13.5</v>
          </cell>
        </row>
        <row r="99">
          <cell r="L99">
            <v>2206.5</v>
          </cell>
          <cell r="M99">
            <v>122.21</v>
          </cell>
          <cell r="N99">
            <v>1349.835</v>
          </cell>
          <cell r="O99">
            <v>1390</v>
          </cell>
        </row>
        <row r="99">
          <cell r="U99">
            <v>2739.835</v>
          </cell>
        </row>
        <row r="99">
          <cell r="W99">
            <v>264</v>
          </cell>
          <cell r="X99">
            <v>220</v>
          </cell>
        </row>
        <row r="99">
          <cell r="AF99">
            <v>120</v>
          </cell>
        </row>
        <row r="99">
          <cell r="AI99">
            <v>-10</v>
          </cell>
        </row>
        <row r="99">
          <cell r="AM99">
            <v>3333.84</v>
          </cell>
          <cell r="AN99">
            <v>363.2</v>
          </cell>
          <cell r="AO99">
            <v>90.8</v>
          </cell>
          <cell r="AP99">
            <v>13.62</v>
          </cell>
          <cell r="AQ99">
            <v>15</v>
          </cell>
          <cell r="AR99">
            <v>227</v>
          </cell>
        </row>
        <row r="99">
          <cell r="AY99">
            <v>2624.22</v>
          </cell>
          <cell r="AZ99">
            <v>0</v>
          </cell>
        </row>
        <row r="99">
          <cell r="BB99">
            <v>0</v>
          </cell>
          <cell r="BC99">
            <v>0</v>
          </cell>
        </row>
        <row r="99">
          <cell r="BJ99">
            <v>2624.22</v>
          </cell>
        </row>
        <row r="99">
          <cell r="BM99">
            <v>23.5191534391534</v>
          </cell>
          <cell r="BN99">
            <v>18.5130158730159</v>
          </cell>
          <cell r="BO99" t="str">
            <v>430223197710281810</v>
          </cell>
          <cell r="BP99" t="str">
            <v>合同工</v>
          </cell>
          <cell r="BQ99">
            <v>694.62</v>
          </cell>
          <cell r="BR99" t="str">
            <v>430223197710281810</v>
          </cell>
          <cell r="BS99" t="str">
            <v>湖南荣昌</v>
          </cell>
        </row>
        <row r="100">
          <cell r="C100" t="str">
            <v>胡荣华</v>
          </cell>
          <cell r="D100" t="str">
            <v>生产制造部</v>
          </cell>
          <cell r="E100">
            <v>41518</v>
          </cell>
          <cell r="F100" t="str">
            <v>总装前排</v>
          </cell>
          <cell r="G100">
            <v>45931</v>
          </cell>
          <cell r="H100">
            <v>13.5</v>
          </cell>
          <cell r="I100">
            <v>13.5</v>
          </cell>
        </row>
        <row r="100">
          <cell r="L100">
            <v>2206.5</v>
          </cell>
          <cell r="M100">
            <v>122.21</v>
          </cell>
          <cell r="N100">
            <v>1349.835</v>
          </cell>
          <cell r="O100">
            <v>1390</v>
          </cell>
        </row>
        <row r="100">
          <cell r="U100">
            <v>2739.835</v>
          </cell>
        </row>
        <row r="100">
          <cell r="W100">
            <v>270</v>
          </cell>
          <cell r="X100">
            <v>240</v>
          </cell>
        </row>
        <row r="100">
          <cell r="AF100">
            <v>120</v>
          </cell>
        </row>
        <row r="100">
          <cell r="AM100">
            <v>3369.84</v>
          </cell>
          <cell r="AN100">
            <v>380.8</v>
          </cell>
          <cell r="AO100">
            <v>95.2</v>
          </cell>
          <cell r="AP100">
            <v>14.28</v>
          </cell>
          <cell r="AQ100">
            <v>15</v>
          </cell>
          <cell r="AR100">
            <v>238</v>
          </cell>
        </row>
        <row r="100">
          <cell r="AY100">
            <v>2626.56</v>
          </cell>
          <cell r="AZ100">
            <v>0</v>
          </cell>
        </row>
        <row r="100">
          <cell r="BB100">
            <v>0</v>
          </cell>
          <cell r="BC100">
            <v>0</v>
          </cell>
        </row>
        <row r="100">
          <cell r="BJ100">
            <v>2626.56</v>
          </cell>
        </row>
        <row r="100">
          <cell r="BM100">
            <v>23.7731216931217</v>
          </cell>
          <cell r="BN100">
            <v>18.5295238095238</v>
          </cell>
          <cell r="BO100" t="str">
            <v>430219197407087017</v>
          </cell>
          <cell r="BP100" t="str">
            <v>合同工</v>
          </cell>
          <cell r="BQ100">
            <v>728.28</v>
          </cell>
          <cell r="BR100" t="str">
            <v>430219197407087017</v>
          </cell>
          <cell r="BS100" t="str">
            <v>湖南荣昌</v>
          </cell>
        </row>
        <row r="101">
          <cell r="C101" t="str">
            <v>罗鹏</v>
          </cell>
          <cell r="D101" t="str">
            <v>生产制造部</v>
          </cell>
          <cell r="E101">
            <v>41213</v>
          </cell>
          <cell r="F101" t="str">
            <v>总装前排</v>
          </cell>
          <cell r="G101">
            <v>45931</v>
          </cell>
          <cell r="H101">
            <v>13.5</v>
          </cell>
          <cell r="I101">
            <v>13.5</v>
          </cell>
        </row>
        <row r="101">
          <cell r="L101">
            <v>2206.5</v>
          </cell>
          <cell r="M101">
            <v>122.21</v>
          </cell>
          <cell r="N101">
            <v>1349.835</v>
          </cell>
          <cell r="O101">
            <v>1390</v>
          </cell>
        </row>
        <row r="101">
          <cell r="U101">
            <v>2739.835</v>
          </cell>
        </row>
        <row r="101">
          <cell r="W101">
            <v>282</v>
          </cell>
          <cell r="X101">
            <v>240</v>
          </cell>
        </row>
        <row r="101">
          <cell r="AF101">
            <v>120</v>
          </cell>
        </row>
        <row r="101">
          <cell r="AM101">
            <v>3381.84</v>
          </cell>
          <cell r="AN101">
            <v>420.8</v>
          </cell>
          <cell r="AO101">
            <v>105.2</v>
          </cell>
          <cell r="AP101">
            <v>15.78</v>
          </cell>
          <cell r="AQ101">
            <v>15</v>
          </cell>
          <cell r="AR101">
            <v>263</v>
          </cell>
          <cell r="AS101">
            <v>1000</v>
          </cell>
        </row>
        <row r="101">
          <cell r="AW101">
            <v>750</v>
          </cell>
        </row>
        <row r="101">
          <cell r="AY101">
            <v>812.06</v>
          </cell>
          <cell r="AZ101">
            <v>0</v>
          </cell>
        </row>
        <row r="101">
          <cell r="BB101">
            <v>0</v>
          </cell>
          <cell r="BC101">
            <v>1750</v>
          </cell>
        </row>
        <row r="101">
          <cell r="BJ101">
            <v>2562.06</v>
          </cell>
        </row>
        <row r="101">
          <cell r="BM101">
            <v>23.8577777777778</v>
          </cell>
          <cell r="BN101">
            <v>18.0744973544974</v>
          </cell>
          <cell r="BO101" t="str">
            <v>430221198105216510</v>
          </cell>
          <cell r="BP101" t="str">
            <v>合同工</v>
          </cell>
          <cell r="BQ101">
            <v>804.78</v>
          </cell>
          <cell r="BR101" t="str">
            <v>430221198105216510</v>
          </cell>
          <cell r="BS101" t="str">
            <v>湖南荣昌</v>
          </cell>
        </row>
        <row r="102">
          <cell r="C102" t="str">
            <v>雍期望</v>
          </cell>
          <cell r="D102" t="str">
            <v>生产制造部</v>
          </cell>
          <cell r="E102">
            <v>42602</v>
          </cell>
          <cell r="F102" t="str">
            <v>焊接普工</v>
          </cell>
          <cell r="G102">
            <v>45931</v>
          </cell>
          <cell r="H102">
            <v>22</v>
          </cell>
          <cell r="I102">
            <v>22</v>
          </cell>
        </row>
        <row r="102">
          <cell r="M102">
            <v>130.486363636364</v>
          </cell>
          <cell r="N102">
            <v>2870.7</v>
          </cell>
          <cell r="O102">
            <v>1390</v>
          </cell>
        </row>
        <row r="102">
          <cell r="U102">
            <v>4260.7</v>
          </cell>
        </row>
        <row r="102">
          <cell r="W102">
            <v>276</v>
          </cell>
          <cell r="X102">
            <v>180</v>
          </cell>
        </row>
        <row r="102">
          <cell r="AF102">
            <v>264</v>
          </cell>
        </row>
        <row r="102">
          <cell r="AI102">
            <v>-20</v>
          </cell>
        </row>
        <row r="102">
          <cell r="AM102">
            <v>4960.7</v>
          </cell>
          <cell r="AN102">
            <v>411.2</v>
          </cell>
          <cell r="AO102">
            <v>102.8</v>
          </cell>
          <cell r="AP102">
            <v>15.42</v>
          </cell>
          <cell r="AQ102">
            <v>15</v>
          </cell>
          <cell r="AR102">
            <v>258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3000</v>
          </cell>
        </row>
        <row r="102">
          <cell r="AY102">
            <v>1158.28</v>
          </cell>
          <cell r="AZ102">
            <v>0</v>
          </cell>
        </row>
        <row r="102">
          <cell r="BB102">
            <v>0</v>
          </cell>
          <cell r="BC102">
            <v>3000</v>
          </cell>
        </row>
        <row r="102">
          <cell r="BJ102">
            <v>4158.28</v>
          </cell>
        </row>
        <row r="102">
          <cell r="BM102">
            <v>21.4748917748918</v>
          </cell>
          <cell r="BN102">
            <v>18.0012121212121</v>
          </cell>
          <cell r="BO102" t="str">
            <v>43032119801119001X</v>
          </cell>
          <cell r="BP102" t="str">
            <v>合同工</v>
          </cell>
          <cell r="BQ102">
            <v>787.42</v>
          </cell>
          <cell r="BR102" t="str">
            <v>43032119801119001X</v>
          </cell>
          <cell r="BS102" t="str">
            <v>湖南荣昌</v>
          </cell>
        </row>
        <row r="103">
          <cell r="C103" t="str">
            <v>邹文祥</v>
          </cell>
          <cell r="D103" t="str">
            <v>生产制造部</v>
          </cell>
          <cell r="E103">
            <v>42262</v>
          </cell>
          <cell r="F103" t="str">
            <v>焊工</v>
          </cell>
          <cell r="G103">
            <v>45931</v>
          </cell>
          <cell r="H103">
            <v>16</v>
          </cell>
          <cell r="I103">
            <v>16</v>
          </cell>
        </row>
        <row r="103">
          <cell r="M103">
            <v>202.695625</v>
          </cell>
          <cell r="N103">
            <v>3243.13</v>
          </cell>
          <cell r="O103">
            <v>1390</v>
          </cell>
        </row>
        <row r="103">
          <cell r="U103">
            <v>4633.13</v>
          </cell>
        </row>
        <row r="103">
          <cell r="W103">
            <v>276</v>
          </cell>
          <cell r="X103">
            <v>200</v>
          </cell>
        </row>
        <row r="103">
          <cell r="AF103">
            <v>192</v>
          </cell>
        </row>
        <row r="103">
          <cell r="AM103">
            <v>5301.13</v>
          </cell>
          <cell r="AN103">
            <v>494.4</v>
          </cell>
          <cell r="AO103">
            <v>123.6</v>
          </cell>
          <cell r="AP103">
            <v>18.54</v>
          </cell>
          <cell r="AQ103">
            <v>15</v>
          </cell>
          <cell r="AR103">
            <v>309</v>
          </cell>
          <cell r="AS103">
            <v>0</v>
          </cell>
          <cell r="AT103">
            <v>0</v>
          </cell>
          <cell r="AU103">
            <v>1000</v>
          </cell>
          <cell r="AV103">
            <v>0</v>
          </cell>
          <cell r="AW103">
            <v>0</v>
          </cell>
        </row>
        <row r="103">
          <cell r="AY103">
            <v>3340.59</v>
          </cell>
          <cell r="AZ103">
            <v>0</v>
          </cell>
        </row>
        <row r="103">
          <cell r="BB103">
            <v>0</v>
          </cell>
          <cell r="BC103">
            <v>1000</v>
          </cell>
        </row>
        <row r="103">
          <cell r="BJ103">
            <v>4340.59</v>
          </cell>
        </row>
        <row r="103">
          <cell r="BM103">
            <v>31.5543452380952</v>
          </cell>
          <cell r="BN103">
            <v>25.8368452380952</v>
          </cell>
          <cell r="BO103" t="str">
            <v>430221198907110814</v>
          </cell>
          <cell r="BP103" t="str">
            <v>合同工</v>
          </cell>
          <cell r="BQ103">
            <v>945.54</v>
          </cell>
          <cell r="BR103" t="str">
            <v>430221198907110814</v>
          </cell>
          <cell r="BS103" t="str">
            <v>湖南荣昌</v>
          </cell>
        </row>
        <row r="104">
          <cell r="C104" t="str">
            <v>张周</v>
          </cell>
          <cell r="D104" t="str">
            <v>生产制造部</v>
          </cell>
          <cell r="E104">
            <v>42664</v>
          </cell>
          <cell r="F104" t="str">
            <v>焊工</v>
          </cell>
          <cell r="G104">
            <v>45931</v>
          </cell>
          <cell r="H104">
            <v>11</v>
          </cell>
          <cell r="I104">
            <v>11</v>
          </cell>
        </row>
        <row r="104">
          <cell r="M104">
            <v>221.797818181818</v>
          </cell>
          <cell r="N104">
            <v>2439.776</v>
          </cell>
          <cell r="O104">
            <v>1390</v>
          </cell>
        </row>
        <row r="104">
          <cell r="U104">
            <v>3829.776</v>
          </cell>
        </row>
        <row r="104">
          <cell r="W104">
            <v>276</v>
          </cell>
          <cell r="X104">
            <v>160</v>
          </cell>
        </row>
        <row r="104">
          <cell r="AF104">
            <v>132</v>
          </cell>
        </row>
        <row r="104">
          <cell r="AM104">
            <v>4397.78</v>
          </cell>
          <cell r="AN104">
            <v>505.6</v>
          </cell>
          <cell r="AO104">
            <v>126.4</v>
          </cell>
          <cell r="AP104">
            <v>18.96</v>
          </cell>
          <cell r="AQ104">
            <v>15</v>
          </cell>
          <cell r="AR104">
            <v>316</v>
          </cell>
        </row>
        <row r="104">
          <cell r="AY104">
            <v>3415.82</v>
          </cell>
          <cell r="AZ104">
            <v>0</v>
          </cell>
        </row>
        <row r="104">
          <cell r="BB104">
            <v>0</v>
          </cell>
          <cell r="BC104">
            <v>0</v>
          </cell>
          <cell r="BD104">
            <v>28</v>
          </cell>
        </row>
        <row r="104">
          <cell r="BJ104">
            <v>3387.82</v>
          </cell>
        </row>
        <row r="104">
          <cell r="BM104">
            <v>38.0760173160173</v>
          </cell>
          <cell r="BN104">
            <v>29.3317748917749</v>
          </cell>
          <cell r="BO104" t="str">
            <v>430321199908306237</v>
          </cell>
          <cell r="BP104" t="str">
            <v>合同工</v>
          </cell>
          <cell r="BQ104">
            <v>966.96</v>
          </cell>
          <cell r="BR104" t="str">
            <v>430321199908306237</v>
          </cell>
          <cell r="BS104" t="str">
            <v>湖南荣昌</v>
          </cell>
        </row>
        <row r="105">
          <cell r="C105" t="str">
            <v>霍海涛</v>
          </cell>
          <cell r="D105" t="str">
            <v>生产制造部</v>
          </cell>
          <cell r="E105">
            <v>41463</v>
          </cell>
          <cell r="F105" t="str">
            <v>焊工</v>
          </cell>
          <cell r="G105">
            <v>45931</v>
          </cell>
          <cell r="H105">
            <v>21</v>
          </cell>
          <cell r="I105">
            <v>21</v>
          </cell>
        </row>
        <row r="105">
          <cell r="M105">
            <v>169.94019047619</v>
          </cell>
          <cell r="N105">
            <v>3568.744</v>
          </cell>
          <cell r="O105">
            <v>1390</v>
          </cell>
        </row>
        <row r="105">
          <cell r="U105">
            <v>4958.744</v>
          </cell>
        </row>
        <row r="105">
          <cell r="W105">
            <v>270</v>
          </cell>
          <cell r="X105">
            <v>240</v>
          </cell>
        </row>
        <row r="105">
          <cell r="AF105">
            <v>252</v>
          </cell>
        </row>
        <row r="105">
          <cell r="AI105">
            <v>-20</v>
          </cell>
        </row>
        <row r="105">
          <cell r="AM105">
            <v>5700.74</v>
          </cell>
          <cell r="AN105">
            <v>459.2</v>
          </cell>
          <cell r="AO105">
            <v>114.8</v>
          </cell>
          <cell r="AP105">
            <v>17.22</v>
          </cell>
          <cell r="AQ105">
            <v>15</v>
          </cell>
          <cell r="AR105">
            <v>287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</row>
        <row r="105">
          <cell r="AY105">
            <v>4807.52</v>
          </cell>
          <cell r="AZ105">
            <v>0</v>
          </cell>
        </row>
        <row r="105">
          <cell r="BB105">
            <v>0</v>
          </cell>
          <cell r="BC105">
            <v>0</v>
          </cell>
        </row>
        <row r="105">
          <cell r="BJ105">
            <v>4807.52</v>
          </cell>
        </row>
        <row r="105">
          <cell r="BM105">
            <v>25.8536961451247</v>
          </cell>
          <cell r="BN105">
            <v>21.8028117913832</v>
          </cell>
          <cell r="BO105" t="str">
            <v>230834197309170879</v>
          </cell>
          <cell r="BP105" t="str">
            <v>合同工</v>
          </cell>
          <cell r="BQ105">
            <v>878.22</v>
          </cell>
          <cell r="BR105" t="str">
            <v>230834197309170879</v>
          </cell>
          <cell r="BS105" t="str">
            <v>湖南荣昌</v>
          </cell>
        </row>
        <row r="106">
          <cell r="C106" t="str">
            <v>谭刚</v>
          </cell>
          <cell r="D106" t="str">
            <v>生产制造部</v>
          </cell>
          <cell r="E106">
            <v>43292</v>
          </cell>
          <cell r="F106" t="str">
            <v>焊工</v>
          </cell>
          <cell r="G106">
            <v>45931</v>
          </cell>
          <cell r="H106">
            <v>12</v>
          </cell>
          <cell r="I106">
            <v>12</v>
          </cell>
        </row>
        <row r="106">
          <cell r="M106">
            <v>217.274166666667</v>
          </cell>
          <cell r="N106">
            <v>2607.29</v>
          </cell>
          <cell r="O106">
            <v>1390</v>
          </cell>
        </row>
        <row r="106">
          <cell r="U106">
            <v>3997.29</v>
          </cell>
        </row>
        <row r="106">
          <cell r="W106">
            <v>276</v>
          </cell>
          <cell r="X106">
            <v>140</v>
          </cell>
        </row>
        <row r="106">
          <cell r="AF106">
            <v>144</v>
          </cell>
        </row>
        <row r="106">
          <cell r="AI106">
            <v>-20</v>
          </cell>
        </row>
        <row r="106">
          <cell r="AM106">
            <v>4537.29</v>
          </cell>
          <cell r="AN106">
            <v>465.6</v>
          </cell>
          <cell r="AO106">
            <v>116.4</v>
          </cell>
          <cell r="AP106">
            <v>17.46</v>
          </cell>
          <cell r="AQ106">
            <v>15</v>
          </cell>
          <cell r="AR106">
            <v>291</v>
          </cell>
        </row>
        <row r="106">
          <cell r="AY106">
            <v>3631.83</v>
          </cell>
          <cell r="AZ106">
            <v>0</v>
          </cell>
        </row>
        <row r="106">
          <cell r="BB106">
            <v>0</v>
          </cell>
          <cell r="BC106">
            <v>0</v>
          </cell>
        </row>
        <row r="106">
          <cell r="BJ106">
            <v>3631.83</v>
          </cell>
        </row>
        <row r="106">
          <cell r="BM106">
            <v>36.0102380952381</v>
          </cell>
          <cell r="BN106">
            <v>28.8240476190476</v>
          </cell>
          <cell r="BO106" t="str">
            <v>430223199310026510</v>
          </cell>
          <cell r="BP106" t="str">
            <v>合同工</v>
          </cell>
          <cell r="BQ106">
            <v>890.46</v>
          </cell>
          <cell r="BR106" t="str">
            <v>430223199310026510</v>
          </cell>
          <cell r="BS106" t="str">
            <v>湖南荣昌</v>
          </cell>
        </row>
        <row r="107">
          <cell r="C107" t="str">
            <v>吴朗</v>
          </cell>
          <cell r="D107" t="str">
            <v>生产制造部</v>
          </cell>
          <cell r="E107">
            <v>44730</v>
          </cell>
          <cell r="F107" t="str">
            <v>焊接普工</v>
          </cell>
          <cell r="G107">
            <v>45931</v>
          </cell>
          <cell r="H107">
            <v>21</v>
          </cell>
          <cell r="I107">
            <v>21</v>
          </cell>
        </row>
        <row r="107">
          <cell r="M107">
            <v>137.328</v>
          </cell>
          <cell r="N107">
            <v>2883.888</v>
          </cell>
          <cell r="O107">
            <v>1390</v>
          </cell>
        </row>
        <row r="107">
          <cell r="U107">
            <v>4273.888</v>
          </cell>
        </row>
        <row r="107">
          <cell r="W107">
            <v>270</v>
          </cell>
          <cell r="X107">
            <v>60</v>
          </cell>
        </row>
        <row r="107">
          <cell r="AF107">
            <v>252</v>
          </cell>
        </row>
        <row r="107">
          <cell r="AI107">
            <v>-20</v>
          </cell>
        </row>
        <row r="107">
          <cell r="AM107">
            <v>4835.89</v>
          </cell>
          <cell r="AN107">
            <v>344.64</v>
          </cell>
          <cell r="AO107">
            <v>81.06</v>
          </cell>
          <cell r="AP107">
            <v>12.92</v>
          </cell>
          <cell r="AQ107">
            <v>15</v>
          </cell>
        </row>
        <row r="107">
          <cell r="AY107">
            <v>4382.27</v>
          </cell>
          <cell r="AZ107">
            <v>0</v>
          </cell>
        </row>
        <row r="107">
          <cell r="BB107">
            <v>0</v>
          </cell>
          <cell r="BC107">
            <v>0</v>
          </cell>
          <cell r="BD107">
            <v>34.8</v>
          </cell>
        </row>
        <row r="107">
          <cell r="BJ107">
            <v>4347.47</v>
          </cell>
        </row>
        <row r="107">
          <cell r="BM107">
            <v>21.9314739229025</v>
          </cell>
          <cell r="BN107">
            <v>19.7164172335601</v>
          </cell>
          <cell r="BO107" t="str">
            <v>430221198201177136</v>
          </cell>
          <cell r="BP107" t="str">
            <v>劳务工</v>
          </cell>
          <cell r="BQ107">
            <v>438.62</v>
          </cell>
          <cell r="BR107" t="str">
            <v>430221198201177136</v>
          </cell>
          <cell r="BS107" t="str">
            <v>湖南诚展</v>
          </cell>
        </row>
        <row r="108">
          <cell r="C108" t="str">
            <v>邹明旺</v>
          </cell>
          <cell r="D108" t="str">
            <v>生产制造部</v>
          </cell>
          <cell r="E108">
            <v>43551</v>
          </cell>
          <cell r="F108" t="str">
            <v>支援</v>
          </cell>
          <cell r="G108">
            <v>45931</v>
          </cell>
          <cell r="H108">
            <v>24</v>
          </cell>
          <cell r="I108">
            <v>24</v>
          </cell>
        </row>
        <row r="108">
          <cell r="M108">
            <v>4.01166666666667</v>
          </cell>
          <cell r="N108">
            <v>96.28</v>
          </cell>
          <cell r="O108">
            <v>1390</v>
          </cell>
        </row>
        <row r="108">
          <cell r="U108">
            <v>1486.28</v>
          </cell>
        </row>
        <row r="108">
          <cell r="W108">
            <v>270</v>
          </cell>
          <cell r="X108">
            <v>120</v>
          </cell>
        </row>
        <row r="108">
          <cell r="AF108">
            <v>24</v>
          </cell>
        </row>
        <row r="108">
          <cell r="AM108">
            <v>1900.28</v>
          </cell>
          <cell r="AN108">
            <v>488</v>
          </cell>
          <cell r="AO108">
            <v>122</v>
          </cell>
          <cell r="AP108">
            <v>18.3</v>
          </cell>
          <cell r="AQ108">
            <v>15</v>
          </cell>
          <cell r="AR108">
            <v>305</v>
          </cell>
          <cell r="AS108">
            <v>2000</v>
          </cell>
        </row>
        <row r="108">
          <cell r="AU108">
            <v>500</v>
          </cell>
        </row>
        <row r="108">
          <cell r="AY108">
            <v>-1548.02</v>
          </cell>
          <cell r="AZ108">
            <v>0</v>
          </cell>
        </row>
        <row r="108">
          <cell r="BB108">
            <v>0</v>
          </cell>
          <cell r="BC108">
            <v>2500</v>
          </cell>
        </row>
        <row r="108">
          <cell r="BJ108">
            <v>951.98</v>
          </cell>
        </row>
        <row r="108">
          <cell r="BM108">
            <v>7.54079365079365</v>
          </cell>
          <cell r="BN108">
            <v>3.77769841269841</v>
          </cell>
          <cell r="BO108" t="str">
            <v>43022119871212081X</v>
          </cell>
          <cell r="BP108" t="str">
            <v>合同工</v>
          </cell>
          <cell r="BQ108">
            <v>933.3</v>
          </cell>
          <cell r="BR108" t="str">
            <v>43022119871212081X</v>
          </cell>
          <cell r="BS108" t="str">
            <v>湖南荣昌</v>
          </cell>
        </row>
        <row r="109">
          <cell r="C109" t="str">
            <v>黄清梅</v>
          </cell>
          <cell r="D109" t="str">
            <v>综合管理部</v>
          </cell>
          <cell r="E109">
            <v>41197</v>
          </cell>
          <cell r="F109" t="str">
            <v>保洁员</v>
          </cell>
          <cell r="G109">
            <v>45931</v>
          </cell>
          <cell r="H109">
            <v>22</v>
          </cell>
          <cell r="I109">
            <v>26.5</v>
          </cell>
        </row>
        <row r="109">
          <cell r="O109">
            <v>2100</v>
          </cell>
        </row>
        <row r="109">
          <cell r="T109">
            <v>363.461538461538</v>
          </cell>
          <cell r="U109">
            <v>2463.46153846154</v>
          </cell>
        </row>
        <row r="109">
          <cell r="X109">
            <v>240</v>
          </cell>
        </row>
        <row r="109">
          <cell r="AF109">
            <v>312</v>
          </cell>
        </row>
        <row r="109">
          <cell r="AM109">
            <v>3015.46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</row>
        <row r="109">
          <cell r="AY109">
            <v>3015.46</v>
          </cell>
          <cell r="AZ109">
            <v>0</v>
          </cell>
        </row>
        <row r="109">
          <cell r="BB109">
            <v>0</v>
          </cell>
          <cell r="BC109">
            <v>0</v>
          </cell>
        </row>
        <row r="109">
          <cell r="BJ109">
            <v>3015.46</v>
          </cell>
        </row>
        <row r="109">
          <cell r="BM109">
            <v>10.8372327044025</v>
          </cell>
          <cell r="BN109">
            <v>10.8372327044025</v>
          </cell>
          <cell r="BO109" t="str">
            <v>430221196712026824</v>
          </cell>
          <cell r="BP109" t="str">
            <v>劳务工</v>
          </cell>
          <cell r="BQ109">
            <v>0</v>
          </cell>
          <cell r="BR109" t="str">
            <v>430221196712026824</v>
          </cell>
          <cell r="BS109" t="str">
            <v>鑫起</v>
          </cell>
        </row>
        <row r="110">
          <cell r="C110" t="str">
            <v>高万</v>
          </cell>
        </row>
        <row r="110">
          <cell r="E110">
            <v>45309</v>
          </cell>
        </row>
        <row r="110">
          <cell r="G110">
            <v>45931</v>
          </cell>
          <cell r="H110">
            <v>19</v>
          </cell>
          <cell r="I110">
            <v>19</v>
          </cell>
        </row>
        <row r="110">
          <cell r="O110">
            <v>2200</v>
          </cell>
        </row>
        <row r="110">
          <cell r="U110">
            <v>2200</v>
          </cell>
        </row>
        <row r="110">
          <cell r="AD110">
            <v>458.72</v>
          </cell>
        </row>
        <row r="110">
          <cell r="AF110">
            <v>0</v>
          </cell>
        </row>
        <row r="110">
          <cell r="AM110">
            <v>2658.72</v>
          </cell>
          <cell r="AN110">
            <v>344.64</v>
          </cell>
          <cell r="AO110">
            <v>86.16</v>
          </cell>
          <cell r="AP110">
            <v>12.92</v>
          </cell>
          <cell r="AQ110">
            <v>15</v>
          </cell>
        </row>
        <row r="110">
          <cell r="AY110">
            <v>2200</v>
          </cell>
          <cell r="AZ110">
            <v>0</v>
          </cell>
        </row>
        <row r="110">
          <cell r="BB110">
            <v>0</v>
          </cell>
          <cell r="BC110">
            <v>0</v>
          </cell>
        </row>
        <row r="110">
          <cell r="BJ110">
            <v>2200</v>
          </cell>
        </row>
        <row r="110">
          <cell r="BL110" t="str">
            <v>残疾人安置</v>
          </cell>
          <cell r="BM110">
            <v>13.3269172932331</v>
          </cell>
          <cell r="BN110">
            <v>11.0275689223058</v>
          </cell>
          <cell r="BO110" t="str">
            <v>430124198511037116</v>
          </cell>
          <cell r="BP110" t="str">
            <v>合同工</v>
          </cell>
          <cell r="BQ110">
            <v>443.72</v>
          </cell>
          <cell r="BR110" t="str">
            <v>430124198511037116</v>
          </cell>
          <cell r="BS110" t="str">
            <v>湖南荣昌</v>
          </cell>
        </row>
        <row r="111">
          <cell r="H111">
            <v>2446.5</v>
          </cell>
          <cell r="I111">
            <v>2306.83375</v>
          </cell>
          <cell r="J111">
            <v>43.5</v>
          </cell>
          <cell r="K111">
            <v>94.5</v>
          </cell>
          <cell r="L111">
            <v>54239.021923</v>
          </cell>
          <cell r="M111">
            <v>9558.22026516506</v>
          </cell>
          <cell r="N111">
            <v>215454.991126113</v>
          </cell>
          <cell r="O111">
            <v>152642.378849454</v>
          </cell>
          <cell r="P111">
            <v>5430</v>
          </cell>
          <cell r="Q111">
            <v>10.55</v>
          </cell>
          <cell r="R111">
            <v>15300</v>
          </cell>
          <cell r="S111">
            <v>0</v>
          </cell>
          <cell r="T111">
            <v>363.461538461538</v>
          </cell>
          <cell r="U111">
            <v>390836.143315329</v>
          </cell>
          <cell r="V111">
            <v>2346</v>
          </cell>
          <cell r="W111">
            <v>30363.9583333333</v>
          </cell>
          <cell r="X111">
            <v>7280</v>
          </cell>
          <cell r="Y111">
            <v>0</v>
          </cell>
          <cell r="Z111">
            <v>1000</v>
          </cell>
          <cell r="AA111">
            <v>14140</v>
          </cell>
          <cell r="AB111">
            <v>0</v>
          </cell>
          <cell r="AC111">
            <v>0</v>
          </cell>
          <cell r="AD111">
            <v>34119.5717948718</v>
          </cell>
          <cell r="AE111">
            <v>0</v>
          </cell>
          <cell r="AF111">
            <v>41688</v>
          </cell>
          <cell r="AG111">
            <v>-180</v>
          </cell>
          <cell r="AH111">
            <v>0</v>
          </cell>
          <cell r="AI111">
            <v>-981.253889366265</v>
          </cell>
          <cell r="AJ111">
            <v>-50</v>
          </cell>
          <cell r="AK111">
            <v>0</v>
          </cell>
          <cell r="AL111">
            <v>3315.64102564103</v>
          </cell>
          <cell r="AM111">
            <v>523878.140000001</v>
          </cell>
          <cell r="AN111">
            <v>17198.72</v>
          </cell>
          <cell r="AO111">
            <v>4284.76</v>
          </cell>
          <cell r="AP111">
            <v>644.9</v>
          </cell>
          <cell r="AQ111">
            <v>675</v>
          </cell>
          <cell r="AR111">
            <v>6787</v>
          </cell>
          <cell r="AS111">
            <v>5000</v>
          </cell>
          <cell r="AT111">
            <v>0</v>
          </cell>
          <cell r="AU111">
            <v>1500</v>
          </cell>
          <cell r="AV111">
            <v>0</v>
          </cell>
          <cell r="AW111">
            <v>5250</v>
          </cell>
          <cell r="AX111">
            <v>0</v>
          </cell>
          <cell r="AY111">
            <v>482537.76</v>
          </cell>
          <cell r="AZ111">
            <v>324.42</v>
          </cell>
          <cell r="BA111">
            <v>0</v>
          </cell>
          <cell r="BB111">
            <v>0</v>
          </cell>
          <cell r="BC111">
            <v>11750</v>
          </cell>
          <cell r="BD111">
            <v>1437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492526.34</v>
          </cell>
        </row>
        <row r="111">
          <cell r="BQ111">
            <v>28915.38</v>
          </cell>
        </row>
        <row r="112">
          <cell r="C112" t="str">
            <v>李开阳</v>
          </cell>
          <cell r="D112" t="str">
            <v>李开阳</v>
          </cell>
        </row>
        <row r="112">
          <cell r="G112" t="str">
            <v>上月数据</v>
          </cell>
          <cell r="H112">
            <v>3633</v>
          </cell>
          <cell r="I112">
            <v>3351.5</v>
          </cell>
        </row>
        <row r="112">
          <cell r="AF112">
            <v>48216</v>
          </cell>
        </row>
        <row r="112">
          <cell r="AK112">
            <v>181065.61</v>
          </cell>
        </row>
        <row r="112">
          <cell r="AM112">
            <v>634626.97</v>
          </cell>
        </row>
        <row r="112">
          <cell r="BJ112">
            <v>596429.89</v>
          </cell>
        </row>
        <row r="112">
          <cell r="BS112" t="str">
            <v>湖南荣昌</v>
          </cell>
        </row>
        <row r="113">
          <cell r="C113" t="str">
            <v>刘心</v>
          </cell>
          <cell r="D113" t="str">
            <v>刘心</v>
          </cell>
        </row>
        <row r="113">
          <cell r="H113">
            <v>19</v>
          </cell>
          <cell r="I113">
            <v>19</v>
          </cell>
        </row>
        <row r="113">
          <cell r="AB113">
            <v>0</v>
          </cell>
        </row>
        <row r="113">
          <cell r="AE113" t="str">
            <v>计提数据</v>
          </cell>
          <cell r="AF113">
            <v>65240</v>
          </cell>
        </row>
        <row r="113">
          <cell r="AM113">
            <v>815692.58</v>
          </cell>
        </row>
        <row r="113">
          <cell r="BS113" t="str">
            <v>湖南荣昌</v>
          </cell>
        </row>
        <row r="114">
          <cell r="C114" t="str">
            <v>易兰</v>
          </cell>
          <cell r="D114" t="str">
            <v>易兰</v>
          </cell>
        </row>
        <row r="114">
          <cell r="H114">
            <v>23</v>
          </cell>
          <cell r="I114">
            <v>23</v>
          </cell>
        </row>
        <row r="114">
          <cell r="AB114">
            <v>0</v>
          </cell>
        </row>
        <row r="114">
          <cell r="AF114">
            <v>41688</v>
          </cell>
          <cell r="AG114">
            <v>1820</v>
          </cell>
        </row>
        <row r="114">
          <cell r="BG114" t="e">
            <v>#REF!</v>
          </cell>
        </row>
        <row r="114">
          <cell r="BS114" t="str">
            <v>湖南荣昌</v>
          </cell>
        </row>
        <row r="115">
          <cell r="C115" t="str">
            <v>曾琼</v>
          </cell>
          <cell r="D115" t="str">
            <v>曾琼</v>
          </cell>
        </row>
        <row r="115">
          <cell r="H115">
            <v>23</v>
          </cell>
          <cell r="I115">
            <v>23</v>
          </cell>
        </row>
        <row r="115">
          <cell r="AF115">
            <v>-23552</v>
          </cell>
        </row>
        <row r="115">
          <cell r="AJ115" t="str">
            <v>劳务工-劳务发放</v>
          </cell>
        </row>
        <row r="115">
          <cell r="AM115">
            <v>293358.78</v>
          </cell>
          <cell r="AN115" t="str">
            <v>应发</v>
          </cell>
        </row>
        <row r="115">
          <cell r="BS115" t="str">
            <v>湖南荣昌</v>
          </cell>
        </row>
        <row r="116">
          <cell r="C116" t="str">
            <v>宋瑜</v>
          </cell>
          <cell r="D116" t="str">
            <v>宋瑜</v>
          </cell>
        </row>
        <row r="116">
          <cell r="AJ116" t="str">
            <v>劳务工</v>
          </cell>
        </row>
        <row r="116">
          <cell r="AM116">
            <v>88946.59</v>
          </cell>
          <cell r="AN116" t="str">
            <v>应发</v>
          </cell>
        </row>
        <row r="117">
          <cell r="C117" t="str">
            <v>卢中华</v>
          </cell>
          <cell r="D117" t="str">
            <v>卢中华</v>
          </cell>
        </row>
        <row r="117">
          <cell r="H117">
            <v>23</v>
          </cell>
          <cell r="I117">
            <v>23</v>
          </cell>
        </row>
        <row r="117">
          <cell r="AJ117" t="str">
            <v>劳务工-劳务发放</v>
          </cell>
        </row>
        <row r="117">
          <cell r="AM117">
            <v>292395.58</v>
          </cell>
          <cell r="AN117" t="str">
            <v>实发</v>
          </cell>
        </row>
        <row r="117">
          <cell r="BS117" t="str">
            <v>湖南荣昌</v>
          </cell>
        </row>
        <row r="118">
          <cell r="C118" t="str">
            <v>伍赤诚</v>
          </cell>
          <cell r="D118" t="str">
            <v>伍赤诚</v>
          </cell>
        </row>
        <row r="118">
          <cell r="H118">
            <v>23</v>
          </cell>
          <cell r="I118">
            <v>23</v>
          </cell>
        </row>
        <row r="118">
          <cell r="BS118" t="str">
            <v>湖南荣昌</v>
          </cell>
        </row>
        <row r="119">
          <cell r="C119" t="str">
            <v>张海波</v>
          </cell>
          <cell r="D119" t="str">
            <v>张海波</v>
          </cell>
        </row>
        <row r="119">
          <cell r="H119">
            <v>23</v>
          </cell>
          <cell r="I119">
            <v>23</v>
          </cell>
        </row>
        <row r="119">
          <cell r="BS119" t="str">
            <v>湖南荣昌</v>
          </cell>
        </row>
        <row r="120">
          <cell r="C120" t="str">
            <v>曹蜜</v>
          </cell>
          <cell r="D120" t="str">
            <v>曹蜜</v>
          </cell>
        </row>
        <row r="120">
          <cell r="H120">
            <v>23</v>
          </cell>
          <cell r="I120">
            <v>28</v>
          </cell>
        </row>
        <row r="120">
          <cell r="BS120" t="str">
            <v>湖南荣昌</v>
          </cell>
        </row>
        <row r="121">
          <cell r="C121" t="str">
            <v>谭丽平</v>
          </cell>
          <cell r="D121" t="str">
            <v>谭丽平</v>
          </cell>
        </row>
        <row r="121">
          <cell r="H121">
            <v>23</v>
          </cell>
          <cell r="I121">
            <v>23</v>
          </cell>
        </row>
        <row r="121">
          <cell r="BS121" t="str">
            <v>湖南荣昌</v>
          </cell>
        </row>
        <row r="122">
          <cell r="C122" t="str">
            <v>刘文向</v>
          </cell>
          <cell r="D122" t="str">
            <v>刘文向</v>
          </cell>
        </row>
        <row r="122">
          <cell r="H122">
            <v>23</v>
          </cell>
          <cell r="I122">
            <v>23</v>
          </cell>
        </row>
        <row r="122">
          <cell r="BS122" t="str">
            <v>湖南荣昌</v>
          </cell>
        </row>
        <row r="123">
          <cell r="C123" t="str">
            <v>李晶</v>
          </cell>
          <cell r="D123" t="str">
            <v>李晶</v>
          </cell>
        </row>
        <row r="123">
          <cell r="H123">
            <v>23</v>
          </cell>
          <cell r="I123">
            <v>23</v>
          </cell>
        </row>
        <row r="123">
          <cell r="BS123" t="str">
            <v>湖南荣昌</v>
          </cell>
        </row>
        <row r="124">
          <cell r="C124" t="str">
            <v>齐承平</v>
          </cell>
          <cell r="D124" t="str">
            <v>齐承平</v>
          </cell>
        </row>
        <row r="124">
          <cell r="H124">
            <v>23</v>
          </cell>
          <cell r="I124">
            <v>23</v>
          </cell>
        </row>
        <row r="124">
          <cell r="BS124" t="str">
            <v>湖南荣昌</v>
          </cell>
        </row>
        <row r="125">
          <cell r="C125" t="str">
            <v>何胜春</v>
          </cell>
          <cell r="D125" t="str">
            <v>何胜春</v>
          </cell>
        </row>
        <row r="125">
          <cell r="H125">
            <v>23</v>
          </cell>
          <cell r="I125">
            <v>23</v>
          </cell>
        </row>
        <row r="125">
          <cell r="BS125" t="str">
            <v>湖南荣昌</v>
          </cell>
        </row>
        <row r="126">
          <cell r="C126" t="str">
            <v>马英</v>
          </cell>
          <cell r="D126" t="str">
            <v>马英</v>
          </cell>
        </row>
        <row r="126">
          <cell r="H126">
            <v>23</v>
          </cell>
          <cell r="I126">
            <v>23</v>
          </cell>
        </row>
        <row r="126">
          <cell r="BS126" t="str">
            <v>湖南荣昌</v>
          </cell>
        </row>
        <row r="127">
          <cell r="C127" t="str">
            <v>肖玲</v>
          </cell>
          <cell r="D127" t="str">
            <v>肖玲</v>
          </cell>
        </row>
        <row r="127">
          <cell r="H127">
            <v>23</v>
          </cell>
          <cell r="I127">
            <v>23</v>
          </cell>
        </row>
        <row r="127">
          <cell r="BS127" t="str">
            <v>湖南荣昌</v>
          </cell>
        </row>
        <row r="128">
          <cell r="C128" t="str">
            <v>赵五祥</v>
          </cell>
          <cell r="D128" t="str">
            <v>赵五祥</v>
          </cell>
        </row>
        <row r="128">
          <cell r="H128">
            <v>23</v>
          </cell>
          <cell r="I128">
            <v>23</v>
          </cell>
        </row>
        <row r="128">
          <cell r="BS128" t="str">
            <v>湖南荣昌</v>
          </cell>
        </row>
        <row r="129">
          <cell r="C129" t="str">
            <v>文洪亮</v>
          </cell>
          <cell r="D129" t="str">
            <v>文洪亮</v>
          </cell>
        </row>
        <row r="129">
          <cell r="H129">
            <v>22</v>
          </cell>
          <cell r="I129">
            <v>22</v>
          </cell>
        </row>
        <row r="129">
          <cell r="BS129" t="str">
            <v>湖南荣昌</v>
          </cell>
        </row>
        <row r="130">
          <cell r="C130" t="str">
            <v>李松辉</v>
          </cell>
          <cell r="D130" t="str">
            <v>李松辉</v>
          </cell>
        </row>
        <row r="130">
          <cell r="H130">
            <v>26</v>
          </cell>
          <cell r="I130">
            <v>30</v>
          </cell>
        </row>
        <row r="130">
          <cell r="BS130" t="str">
            <v>鑫起</v>
          </cell>
        </row>
        <row r="131">
          <cell r="C131" t="str">
            <v>黄龙</v>
          </cell>
          <cell r="D131" t="str">
            <v>黄龙</v>
          </cell>
        </row>
        <row r="131">
          <cell r="H131">
            <v>26</v>
          </cell>
          <cell r="I131">
            <v>30</v>
          </cell>
        </row>
        <row r="131">
          <cell r="BS131" t="str">
            <v>湖南诚展</v>
          </cell>
        </row>
        <row r="132">
          <cell r="C132" t="str">
            <v>盛鹏威</v>
          </cell>
          <cell r="D132" t="str">
            <v>盛鹏威</v>
          </cell>
        </row>
        <row r="132">
          <cell r="H132">
            <v>26</v>
          </cell>
          <cell r="I132">
            <v>30</v>
          </cell>
        </row>
        <row r="132">
          <cell r="BS132" t="str">
            <v>湘潭思泉</v>
          </cell>
        </row>
        <row r="133">
          <cell r="C133" t="str">
            <v>谭建文</v>
          </cell>
          <cell r="D133" t="str">
            <v>谭建文</v>
          </cell>
        </row>
        <row r="133">
          <cell r="H133">
            <v>26</v>
          </cell>
          <cell r="I133">
            <v>26</v>
          </cell>
        </row>
        <row r="133">
          <cell r="BS133" t="str">
            <v>湖南诚展</v>
          </cell>
        </row>
        <row r="134">
          <cell r="C134" t="str">
            <v>赵平</v>
          </cell>
          <cell r="D134" t="str">
            <v>赵平</v>
          </cell>
        </row>
        <row r="138">
          <cell r="AM138">
            <v>3172776.78</v>
          </cell>
        </row>
        <row r="139">
          <cell r="AF139">
            <v>214968</v>
          </cell>
        </row>
        <row r="139">
          <cell r="AM139">
            <v>3172776.78</v>
          </cell>
        </row>
        <row r="139">
          <cell r="AY139">
            <v>965075.52</v>
          </cell>
        </row>
        <row r="139">
          <cell r="BD139">
            <v>2874</v>
          </cell>
        </row>
        <row r="139">
          <cell r="BJ139">
            <v>1581482.57</v>
          </cell>
        </row>
        <row r="188">
          <cell r="AM188">
            <v>3172776.78</v>
          </cell>
        </row>
        <row r="196">
          <cell r="D196" t="str">
            <v>高贤勇</v>
          </cell>
        </row>
        <row r="197">
          <cell r="D197" t="str">
            <v>文磊</v>
          </cell>
        </row>
        <row r="198">
          <cell r="D198" t="str">
            <v>游围广</v>
          </cell>
        </row>
        <row r="199">
          <cell r="D199" t="str">
            <v>曾选泽</v>
          </cell>
        </row>
        <row r="200">
          <cell r="D200" t="str">
            <v>刘红勇</v>
          </cell>
        </row>
        <row r="201">
          <cell r="D201" t="str">
            <v>曾丽梅</v>
          </cell>
        </row>
        <row r="202">
          <cell r="D202" t="str">
            <v>彭洪准</v>
          </cell>
        </row>
        <row r="203">
          <cell r="D203" t="str">
            <v>刘军玲</v>
          </cell>
        </row>
        <row r="204">
          <cell r="D204" t="str">
            <v>彭梅芳</v>
          </cell>
        </row>
        <row r="205">
          <cell r="D205" t="str">
            <v>唐江山</v>
          </cell>
        </row>
        <row r="206">
          <cell r="D206" t="str">
            <v>陈波</v>
          </cell>
        </row>
        <row r="207">
          <cell r="D207" t="str">
            <v>刘红卫</v>
          </cell>
        </row>
        <row r="208">
          <cell r="D208" t="str">
            <v>诸葛启发</v>
          </cell>
        </row>
        <row r="209">
          <cell r="D209" t="str">
            <v>唐相健</v>
          </cell>
        </row>
        <row r="210">
          <cell r="D210" t="str">
            <v>陈钰</v>
          </cell>
        </row>
        <row r="211">
          <cell r="D211" t="str">
            <v>刘孝其</v>
          </cell>
        </row>
        <row r="212">
          <cell r="D212" t="str">
            <v>曾李文</v>
          </cell>
        </row>
        <row r="213">
          <cell r="D213" t="str">
            <v>彭光宏</v>
          </cell>
        </row>
        <row r="214">
          <cell r="D214" t="str">
            <v>袁建平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人工费用汇总"/>
      <sheetName val="荣昌工资表科室人员"/>
      <sheetName val="荣昌工资表一线员工"/>
      <sheetName val="荣昌工资表销售人员"/>
      <sheetName val="劳务公司工资表同工同酬"/>
      <sheetName val="荣昌工资表研发人员"/>
      <sheetName val="荣昌工资表小时工"/>
      <sheetName val="劳务公司工资表小时工"/>
      <sheetName val="五险"/>
      <sheetName val="公积金"/>
    </sheetNames>
    <sheetDataSet>
      <sheetData sheetId="0">
        <row r="1">
          <cell r="C1" t="str">
            <v>姓名</v>
          </cell>
        </row>
        <row r="3">
          <cell r="C3" t="str">
            <v>李开阳</v>
          </cell>
        </row>
        <row r="4">
          <cell r="C4" t="str">
            <v>刘心</v>
          </cell>
        </row>
        <row r="5">
          <cell r="C5" t="str">
            <v>易兰</v>
          </cell>
        </row>
        <row r="6">
          <cell r="C6" t="str">
            <v>曾琼</v>
          </cell>
        </row>
        <row r="7">
          <cell r="C7" t="str">
            <v>陈子豪</v>
          </cell>
        </row>
        <row r="8">
          <cell r="C8" t="str">
            <v>刘文向</v>
          </cell>
        </row>
        <row r="9">
          <cell r="C9" t="str">
            <v>李晶</v>
          </cell>
        </row>
        <row r="10">
          <cell r="C10" t="str">
            <v>谭丽平</v>
          </cell>
        </row>
        <row r="11">
          <cell r="C11" t="str">
            <v>何胜春</v>
          </cell>
        </row>
        <row r="12">
          <cell r="C12" t="str">
            <v>马英</v>
          </cell>
        </row>
        <row r="13">
          <cell r="C13" t="str">
            <v>卢中华</v>
          </cell>
        </row>
        <row r="14">
          <cell r="C14" t="str">
            <v>伍赤诚</v>
          </cell>
        </row>
        <row r="15">
          <cell r="C15" t="str">
            <v>张海波</v>
          </cell>
        </row>
        <row r="16">
          <cell r="C16" t="str">
            <v>曹蜜</v>
          </cell>
        </row>
        <row r="17">
          <cell r="C17" t="str">
            <v>贺王瑜</v>
          </cell>
        </row>
        <row r="18">
          <cell r="C18" t="str">
            <v>赵新辉</v>
          </cell>
        </row>
        <row r="19">
          <cell r="C19" t="str">
            <v>肖燕丹</v>
          </cell>
        </row>
        <row r="20">
          <cell r="C20" t="str">
            <v>范文榜</v>
          </cell>
        </row>
        <row r="21">
          <cell r="C21" t="str">
            <v>肖玲</v>
          </cell>
        </row>
        <row r="22">
          <cell r="C22" t="str">
            <v>赵五祥</v>
          </cell>
        </row>
        <row r="23">
          <cell r="C23" t="str">
            <v>文洪亮</v>
          </cell>
        </row>
        <row r="24">
          <cell r="C24" t="str">
            <v>赵平</v>
          </cell>
        </row>
        <row r="25">
          <cell r="C25" t="str">
            <v>李松辉</v>
          </cell>
        </row>
        <row r="26">
          <cell r="C26" t="str">
            <v>黄龙</v>
          </cell>
        </row>
        <row r="27">
          <cell r="C27" t="str">
            <v>谭建文</v>
          </cell>
        </row>
        <row r="28">
          <cell r="C28" t="str">
            <v>盛鹏威</v>
          </cell>
        </row>
        <row r="29">
          <cell r="C29" t="str">
            <v>高贤勇</v>
          </cell>
        </row>
        <row r="30">
          <cell r="C30" t="str">
            <v>贺楚平</v>
          </cell>
        </row>
        <row r="31">
          <cell r="C31" t="str">
            <v>殷胜</v>
          </cell>
        </row>
        <row r="32">
          <cell r="C32" t="str">
            <v>齐承平</v>
          </cell>
        </row>
        <row r="33">
          <cell r="C33" t="str">
            <v>何柒林</v>
          </cell>
        </row>
        <row r="34">
          <cell r="C34" t="str">
            <v>彭健</v>
          </cell>
        </row>
        <row r="35">
          <cell r="C35" t="str">
            <v>王虎彪</v>
          </cell>
        </row>
        <row r="36">
          <cell r="C36" t="str">
            <v>麻志超</v>
          </cell>
        </row>
        <row r="37">
          <cell r="C37" t="str">
            <v>吴国秋</v>
          </cell>
        </row>
        <row r="38">
          <cell r="C38" t="str">
            <v>张迪辉</v>
          </cell>
        </row>
        <row r="39">
          <cell r="C39" t="str">
            <v>李慧玲</v>
          </cell>
        </row>
        <row r="40">
          <cell r="C40" t="str">
            <v>毛伟</v>
          </cell>
        </row>
        <row r="41">
          <cell r="C41" t="str">
            <v>蒋正林</v>
          </cell>
        </row>
        <row r="42">
          <cell r="C42" t="str">
            <v>左昌福</v>
          </cell>
        </row>
        <row r="43">
          <cell r="C43" t="str">
            <v>冉景斌</v>
          </cell>
        </row>
        <row r="44">
          <cell r="C44" t="str">
            <v>郭正军</v>
          </cell>
        </row>
        <row r="45">
          <cell r="C45" t="str">
            <v>王西明</v>
          </cell>
        </row>
        <row r="46">
          <cell r="C46" t="str">
            <v>申喜华</v>
          </cell>
        </row>
        <row r="47">
          <cell r="C47" t="str">
            <v>戴立娟</v>
          </cell>
        </row>
        <row r="48">
          <cell r="C48" t="str">
            <v>陈爱军</v>
          </cell>
        </row>
        <row r="49">
          <cell r="C49" t="str">
            <v>肖春菊</v>
          </cell>
        </row>
        <row r="50">
          <cell r="C50" t="str">
            <v>卢舟晖</v>
          </cell>
        </row>
        <row r="51">
          <cell r="C51" t="str">
            <v>罗亚南</v>
          </cell>
        </row>
        <row r="52">
          <cell r="C52" t="str">
            <v>杨亮亮</v>
          </cell>
        </row>
        <row r="53">
          <cell r="C53" t="str">
            <v>吴陈</v>
          </cell>
        </row>
        <row r="54">
          <cell r="C54" t="str">
            <v>苏超</v>
          </cell>
        </row>
        <row r="55">
          <cell r="C55" t="str">
            <v>易任红</v>
          </cell>
        </row>
        <row r="56">
          <cell r="C56" t="str">
            <v>欧响亮</v>
          </cell>
        </row>
        <row r="57">
          <cell r="C57" t="str">
            <v>刘明</v>
          </cell>
        </row>
        <row r="58">
          <cell r="C58" t="str">
            <v>胡荣华</v>
          </cell>
        </row>
        <row r="59">
          <cell r="C59" t="str">
            <v>刘文强</v>
          </cell>
        </row>
        <row r="60">
          <cell r="C60" t="str">
            <v>刘谦</v>
          </cell>
        </row>
        <row r="61">
          <cell r="C61" t="str">
            <v>邓日顺</v>
          </cell>
        </row>
        <row r="62">
          <cell r="C62" t="str">
            <v>李亦斌</v>
          </cell>
        </row>
        <row r="63">
          <cell r="C63" t="str">
            <v>刘孝其</v>
          </cell>
        </row>
        <row r="64">
          <cell r="C64" t="str">
            <v>罗鹏</v>
          </cell>
        </row>
        <row r="65">
          <cell r="C65" t="str">
            <v>曹卫清</v>
          </cell>
        </row>
        <row r="66">
          <cell r="C66" t="str">
            <v>李知洋</v>
          </cell>
        </row>
        <row r="67">
          <cell r="C67" t="str">
            <v>林虎</v>
          </cell>
        </row>
        <row r="68">
          <cell r="C68" t="str">
            <v>雍期望</v>
          </cell>
        </row>
        <row r="69">
          <cell r="C69" t="str">
            <v>邹文祥</v>
          </cell>
        </row>
        <row r="70">
          <cell r="C70" t="str">
            <v>张周</v>
          </cell>
        </row>
        <row r="71">
          <cell r="C71" t="str">
            <v>霍海涛</v>
          </cell>
        </row>
        <row r="72">
          <cell r="C72" t="str">
            <v>谭刚</v>
          </cell>
        </row>
        <row r="73">
          <cell r="C73" t="str">
            <v>伍志强</v>
          </cell>
        </row>
        <row r="74">
          <cell r="C74" t="str">
            <v>邹明旺</v>
          </cell>
        </row>
        <row r="75">
          <cell r="C75" t="str">
            <v>彭孜刚</v>
          </cell>
        </row>
        <row r="76">
          <cell r="C76" t="str">
            <v>刘志平</v>
          </cell>
        </row>
        <row r="77">
          <cell r="C77" t="str">
            <v>刘辉兵</v>
          </cell>
        </row>
        <row r="78">
          <cell r="C78" t="str">
            <v>吴朗</v>
          </cell>
        </row>
        <row r="79">
          <cell r="C79" t="str">
            <v>彭光宏</v>
          </cell>
        </row>
        <row r="80">
          <cell r="C80" t="str">
            <v>付雄</v>
          </cell>
        </row>
        <row r="81">
          <cell r="C81" t="str">
            <v>黄清梅</v>
          </cell>
        </row>
        <row r="82">
          <cell r="C82" t="str">
            <v>王锋卡</v>
          </cell>
        </row>
        <row r="83">
          <cell r="C83" t="str">
            <v>曾李文</v>
          </cell>
        </row>
        <row r="84">
          <cell r="C84" t="str">
            <v>邹彬彬</v>
          </cell>
        </row>
        <row r="85">
          <cell r="C85" t="str">
            <v>高万</v>
          </cell>
        </row>
        <row r="86">
          <cell r="C86" t="str">
            <v>郭佳</v>
          </cell>
        </row>
        <row r="87">
          <cell r="C87" t="str">
            <v>罗冰</v>
          </cell>
        </row>
        <row r="88">
          <cell r="C88" t="str">
            <v>曾强</v>
          </cell>
        </row>
        <row r="89">
          <cell r="C89" t="str">
            <v>罗熠鹏</v>
          </cell>
        </row>
        <row r="90">
          <cell r="C90" t="str">
            <v>王明</v>
          </cell>
        </row>
        <row r="91">
          <cell r="C91" t="str">
            <v>陈元庆</v>
          </cell>
        </row>
        <row r="92">
          <cell r="C92" t="str">
            <v>马凤</v>
          </cell>
        </row>
        <row r="93">
          <cell r="C93" t="str">
            <v>袁建平</v>
          </cell>
        </row>
        <row r="94">
          <cell r="C94" t="str">
            <v>袁珊珊</v>
          </cell>
        </row>
        <row r="95">
          <cell r="C95" t="str">
            <v>罗铁</v>
          </cell>
        </row>
        <row r="96">
          <cell r="C96" t="str">
            <v>彭洪准</v>
          </cell>
        </row>
        <row r="97">
          <cell r="C97" t="str">
            <v>刘军玲</v>
          </cell>
        </row>
        <row r="98">
          <cell r="C98" t="str">
            <v>何杰</v>
          </cell>
        </row>
        <row r="99">
          <cell r="C99" t="str">
            <v>张超锋</v>
          </cell>
        </row>
        <row r="100">
          <cell r="C100" t="str">
            <v>殷耀华</v>
          </cell>
        </row>
        <row r="101">
          <cell r="C101" t="str">
            <v>李春华</v>
          </cell>
        </row>
        <row r="102">
          <cell r="C102" t="str">
            <v>史双宇</v>
          </cell>
        </row>
        <row r="103">
          <cell r="C103" t="str">
            <v>谢桂华</v>
          </cell>
        </row>
        <row r="104">
          <cell r="C104" t="str">
            <v>董婧雯</v>
          </cell>
        </row>
        <row r="105">
          <cell r="C105" t="str">
            <v>张忠宝</v>
          </cell>
        </row>
        <row r="106">
          <cell r="C106" t="str">
            <v>刘湘宇</v>
          </cell>
        </row>
        <row r="107">
          <cell r="C107" t="str">
            <v>李力争</v>
          </cell>
        </row>
        <row r="108">
          <cell r="C108" t="str">
            <v>唐亮</v>
          </cell>
        </row>
        <row r="109">
          <cell r="C109" t="str">
            <v>罗向锋</v>
          </cell>
        </row>
        <row r="110">
          <cell r="C110" t="str">
            <v>谭金祥</v>
          </cell>
        </row>
        <row r="111">
          <cell r="C111" t="str">
            <v>王子先</v>
          </cell>
        </row>
        <row r="112">
          <cell r="C112" t="str">
            <v>赵琦</v>
          </cell>
        </row>
        <row r="113">
          <cell r="C113" t="str">
            <v>凌勤凡</v>
          </cell>
        </row>
        <row r="114">
          <cell r="C114" t="str">
            <v>袁登宇</v>
          </cell>
        </row>
        <row r="115">
          <cell r="C115" t="str">
            <v>齐康杰</v>
          </cell>
        </row>
        <row r="116">
          <cell r="C116" t="str">
            <v>黄希</v>
          </cell>
        </row>
        <row r="117">
          <cell r="C117" t="str">
            <v>李水平</v>
          </cell>
        </row>
        <row r="118">
          <cell r="C118" t="str">
            <v>吴明贵</v>
          </cell>
        </row>
        <row r="119">
          <cell r="C119" t="str">
            <v>刘俊杰</v>
          </cell>
        </row>
        <row r="120">
          <cell r="C120" t="str">
            <v>瞿芬</v>
          </cell>
        </row>
        <row r="121">
          <cell r="C121" t="str">
            <v>瞿欢</v>
          </cell>
        </row>
        <row r="122">
          <cell r="C122" t="str">
            <v>彭智勇</v>
          </cell>
        </row>
        <row r="123">
          <cell r="C123" t="str">
            <v>周孝勇</v>
          </cell>
        </row>
        <row r="124">
          <cell r="C124" t="str">
            <v>冯新宇</v>
          </cell>
        </row>
        <row r="125">
          <cell r="C125" t="str">
            <v>游围广</v>
          </cell>
        </row>
        <row r="126">
          <cell r="C126" t="str">
            <v>马战</v>
          </cell>
        </row>
        <row r="127">
          <cell r="C127" t="str">
            <v>曾选泽</v>
          </cell>
        </row>
        <row r="128">
          <cell r="C128" t="str">
            <v>林新龙</v>
          </cell>
        </row>
        <row r="129">
          <cell r="C129" t="str">
            <v>卫伟伟</v>
          </cell>
        </row>
        <row r="130">
          <cell r="C130" t="str">
            <v>唐锋</v>
          </cell>
        </row>
        <row r="131">
          <cell r="C131" t="str">
            <v>刘红勇</v>
          </cell>
        </row>
        <row r="132">
          <cell r="C132" t="str">
            <v>谢宗伏</v>
          </cell>
        </row>
        <row r="133">
          <cell r="C133" t="str">
            <v>刘顺新</v>
          </cell>
        </row>
        <row r="134">
          <cell r="C134" t="str">
            <v>李需</v>
          </cell>
        </row>
        <row r="135">
          <cell r="C135" t="str">
            <v>赵亮</v>
          </cell>
        </row>
        <row r="136">
          <cell r="C136" t="str">
            <v>文磊</v>
          </cell>
        </row>
        <row r="137">
          <cell r="C137" t="str">
            <v>王启明</v>
          </cell>
        </row>
        <row r="138">
          <cell r="C138" t="str">
            <v>周建华</v>
          </cell>
        </row>
        <row r="139">
          <cell r="C139" t="str">
            <v>贺翌昂</v>
          </cell>
        </row>
        <row r="140">
          <cell r="C140" t="str">
            <v>龙意倩</v>
          </cell>
        </row>
        <row r="141">
          <cell r="C141" t="str">
            <v>蒋鹏</v>
          </cell>
        </row>
        <row r="142">
          <cell r="C142" t="str">
            <v>肖军奇</v>
          </cell>
        </row>
        <row r="143">
          <cell r="C143" t="str">
            <v>付志勇</v>
          </cell>
        </row>
        <row r="144">
          <cell r="C144" t="str">
            <v>彭梅芳</v>
          </cell>
        </row>
        <row r="145">
          <cell r="C145" t="str">
            <v>唐江山</v>
          </cell>
        </row>
        <row r="146">
          <cell r="C146" t="str">
            <v>高玉霞</v>
          </cell>
        </row>
        <row r="147">
          <cell r="C147" t="str">
            <v>齐水斌</v>
          </cell>
        </row>
        <row r="148">
          <cell r="C148" t="str">
            <v>陈波</v>
          </cell>
        </row>
        <row r="149">
          <cell r="C149" t="str">
            <v>张永桂</v>
          </cell>
        </row>
        <row r="150">
          <cell r="C150" t="str">
            <v>卢喜春</v>
          </cell>
        </row>
        <row r="151">
          <cell r="C151" t="str">
            <v>佘军</v>
          </cell>
        </row>
        <row r="152">
          <cell r="C152" t="str">
            <v>刘爱国</v>
          </cell>
        </row>
        <row r="153">
          <cell r="C153" t="str">
            <v>杨文</v>
          </cell>
        </row>
        <row r="154">
          <cell r="C154" t="str">
            <v>聂松华</v>
          </cell>
        </row>
        <row r="155">
          <cell r="C155" t="str">
            <v>郭鹏</v>
          </cell>
        </row>
        <row r="156">
          <cell r="C156" t="str">
            <v>何林</v>
          </cell>
        </row>
        <row r="157">
          <cell r="C157" t="str">
            <v>张小双</v>
          </cell>
        </row>
        <row r="158">
          <cell r="C158" t="str">
            <v>汤建惟</v>
          </cell>
        </row>
        <row r="159">
          <cell r="C159" t="str">
            <v>黄晚娇</v>
          </cell>
        </row>
        <row r="160">
          <cell r="C160" t="str">
            <v>肖星</v>
          </cell>
        </row>
        <row r="161">
          <cell r="C161" t="str">
            <v>颜俊杰</v>
          </cell>
        </row>
        <row r="162">
          <cell r="C162" t="str">
            <v>伍星</v>
          </cell>
        </row>
        <row r="163">
          <cell r="C163" t="str">
            <v>陶勇军</v>
          </cell>
        </row>
        <row r="164">
          <cell r="C164" t="str">
            <v>黄夏明</v>
          </cell>
        </row>
        <row r="165">
          <cell r="C165" t="str">
            <v>蔡建兵</v>
          </cell>
        </row>
        <row r="166">
          <cell r="C166" t="str">
            <v>曾建伟</v>
          </cell>
        </row>
        <row r="167">
          <cell r="C167" t="str">
            <v>李先文</v>
          </cell>
        </row>
        <row r="168">
          <cell r="C168" t="str">
            <v>肖志</v>
          </cell>
        </row>
        <row r="169">
          <cell r="C169" t="str">
            <v>李湘泉</v>
          </cell>
        </row>
        <row r="170">
          <cell r="C170" t="str">
            <v>曾丽梅</v>
          </cell>
        </row>
        <row r="171">
          <cell r="C171" t="str">
            <v>王攀</v>
          </cell>
        </row>
        <row r="172">
          <cell r="C172" t="str">
            <v>刘红卫</v>
          </cell>
        </row>
        <row r="173">
          <cell r="C173" t="str">
            <v>刘戚香</v>
          </cell>
        </row>
        <row r="174">
          <cell r="C174" t="str">
            <v>张波滔</v>
          </cell>
        </row>
        <row r="175">
          <cell r="C175" t="str">
            <v>谭哲</v>
          </cell>
        </row>
        <row r="176">
          <cell r="C176" t="str">
            <v>黄翠兰</v>
          </cell>
        </row>
        <row r="177">
          <cell r="C177" t="str">
            <v>诸葛启发</v>
          </cell>
        </row>
        <row r="178">
          <cell r="C178" t="str">
            <v>黄槿喆</v>
          </cell>
        </row>
        <row r="179">
          <cell r="C179" t="str">
            <v>赖金龙</v>
          </cell>
        </row>
        <row r="180">
          <cell r="C180" t="str">
            <v>陶巨喜</v>
          </cell>
        </row>
        <row r="181">
          <cell r="C181" t="str">
            <v>唐相健</v>
          </cell>
        </row>
        <row r="182">
          <cell r="C182" t="str">
            <v>包文彬</v>
          </cell>
        </row>
        <row r="183">
          <cell r="C183" t="str">
            <v>唐国祥</v>
          </cell>
        </row>
        <row r="184">
          <cell r="C184" t="str">
            <v>张桂花</v>
          </cell>
        </row>
        <row r="185">
          <cell r="C185" t="str">
            <v>曹庆华</v>
          </cell>
        </row>
        <row r="186">
          <cell r="C186" t="str">
            <v>韩建军</v>
          </cell>
        </row>
        <row r="187">
          <cell r="C187" t="str">
            <v>李运泉</v>
          </cell>
        </row>
        <row r="188">
          <cell r="C188" t="str">
            <v>汤锦程</v>
          </cell>
        </row>
        <row r="189">
          <cell r="C189" t="str">
            <v>莫芳强</v>
          </cell>
        </row>
        <row r="190">
          <cell r="C190" t="str">
            <v>曹诗富</v>
          </cell>
        </row>
        <row r="191">
          <cell r="C191" t="str">
            <v>李冬阳</v>
          </cell>
        </row>
        <row r="192">
          <cell r="C192" t="str">
            <v>钟习红</v>
          </cell>
        </row>
        <row r="193">
          <cell r="C193" t="str">
            <v>程跃辉</v>
          </cell>
        </row>
        <row r="194">
          <cell r="C194" t="str">
            <v>谭怀风</v>
          </cell>
        </row>
        <row r="195">
          <cell r="C195" t="str">
            <v>谭桂平</v>
          </cell>
        </row>
        <row r="196">
          <cell r="C196" t="str">
            <v>马立香</v>
          </cell>
        </row>
        <row r="197">
          <cell r="C197" t="str">
            <v>李孟泉</v>
          </cell>
        </row>
        <row r="198">
          <cell r="C198" t="str">
            <v>张智杰</v>
          </cell>
        </row>
        <row r="199">
          <cell r="C199" t="str">
            <v>袁后平</v>
          </cell>
        </row>
        <row r="200">
          <cell r="C200" t="str">
            <v>谢素平</v>
          </cell>
        </row>
        <row r="201">
          <cell r="C201" t="str">
            <v>罗石连</v>
          </cell>
        </row>
        <row r="202">
          <cell r="C202" t="str">
            <v>罗军灿</v>
          </cell>
        </row>
        <row r="203">
          <cell r="C203" t="str">
            <v>张子望</v>
          </cell>
        </row>
        <row r="204">
          <cell r="C204" t="str">
            <v>陈钰</v>
          </cell>
        </row>
        <row r="205">
          <cell r="C205" t="str">
            <v>文志辉</v>
          </cell>
        </row>
        <row r="206">
          <cell r="C206" t="str">
            <v>贺钢</v>
          </cell>
        </row>
        <row r="207">
          <cell r="C207" t="str">
            <v>向友发</v>
          </cell>
        </row>
        <row r="208">
          <cell r="C208" t="str">
            <v>张建波</v>
          </cell>
        </row>
        <row r="209">
          <cell r="C209" t="str">
            <v>肖海燕</v>
          </cell>
        </row>
        <row r="210">
          <cell r="C210" t="str">
            <v>邹联忠</v>
          </cell>
        </row>
        <row r="211">
          <cell r="C211" t="str">
            <v>朱新良</v>
          </cell>
        </row>
        <row r="212">
          <cell r="C212" t="str">
            <v>杨兰方</v>
          </cell>
        </row>
        <row r="213">
          <cell r="C213" t="str">
            <v>刘季香</v>
          </cell>
        </row>
        <row r="220">
          <cell r="C220" t="str">
            <v>服务费</v>
          </cell>
        </row>
        <row r="221">
          <cell r="C221" t="str">
            <v>合计</v>
          </cell>
        </row>
        <row r="222">
          <cell r="C222" t="str">
            <v>合计</v>
          </cell>
        </row>
        <row r="223">
          <cell r="C223" t="str">
            <v>合计</v>
          </cell>
        </row>
        <row r="224">
          <cell r="C224" t="str">
            <v>合计</v>
          </cell>
        </row>
        <row r="225">
          <cell r="C225" t="str">
            <v>合计</v>
          </cell>
        </row>
        <row r="226">
          <cell r="C226" t="str">
            <v>合计</v>
          </cell>
        </row>
        <row r="227">
          <cell r="C227" t="str">
            <v>合计</v>
          </cell>
        </row>
        <row r="228">
          <cell r="C228" t="str">
            <v>合计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J5">
            <v>0</v>
          </cell>
          <cell r="K5">
            <v>0</v>
          </cell>
          <cell r="L5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7"/>
  <sheetViews>
    <sheetView tabSelected="1" workbookViewId="0">
      <pane xSplit="3" ySplit="3" topLeftCell="H63" activePane="bottomRight" state="frozen"/>
      <selection/>
      <selection pane="topRight"/>
      <selection pane="bottomLeft"/>
      <selection pane="bottomRight" activeCell="R67" sqref="R67"/>
    </sheetView>
  </sheetViews>
  <sheetFormatPr defaultColWidth="9" defaultRowHeight="14.25"/>
  <cols>
    <col min="1" max="1" width="4.88333333333333" style="3" customWidth="1"/>
    <col min="2" max="2" width="5.5" style="3" hidden="1" customWidth="1"/>
    <col min="3" max="3" width="8.25" style="3" customWidth="1"/>
    <col min="4" max="4" width="11.1333333333333" style="3" customWidth="1"/>
    <col min="5" max="5" width="9.25" style="3" customWidth="1"/>
    <col min="6" max="6" width="6.63333333333333" style="3" customWidth="1"/>
    <col min="7" max="7" width="7.38333333333333" style="3" customWidth="1"/>
    <col min="8" max="8" width="10.6333333333333" style="3" customWidth="1"/>
    <col min="9" max="9" width="10.25" style="3" customWidth="1"/>
    <col min="10" max="10" width="8.38333333333333" style="3" customWidth="1"/>
    <col min="11" max="11" width="10" style="4" customWidth="1"/>
    <col min="12" max="12" width="8.13333333333333" style="3" customWidth="1"/>
    <col min="13" max="13" width="7.63333333333333" style="3" customWidth="1"/>
    <col min="14" max="14" width="7.38333333333333" style="3" customWidth="1"/>
    <col min="15" max="15" width="8.13333333333333" style="3" customWidth="1"/>
    <col min="16" max="16" width="11.75" style="3" customWidth="1"/>
    <col min="17" max="17" width="8.25" style="3" customWidth="1"/>
    <col min="18" max="18" width="12.6333333333333" style="3" customWidth="1"/>
    <col min="19" max="19" width="9.25" style="1" customWidth="1"/>
    <col min="20" max="22" width="9" style="1" customWidth="1"/>
    <col min="23" max="23" width="12.6333333333333" style="1"/>
    <col min="24" max="24" width="13.75" style="1"/>
    <col min="25" max="25" width="14.1333333333333" style="1"/>
    <col min="26" max="26" width="9" style="1"/>
    <col min="27" max="27" width="12.5" style="1" customWidth="1"/>
    <col min="28" max="28" width="9" style="1"/>
    <col min="29" max="29" width="11.1333333333333" style="1"/>
    <col min="30" max="30" width="10.1333333333333" style="1"/>
    <col min="31" max="16384" width="9" style="1"/>
  </cols>
  <sheetData>
    <row r="1" s="1" customFormat="1" ht="9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3"/>
      <c r="R1" s="3"/>
    </row>
    <row r="2" s="1" customFormat="1" ht="27" customHeight="1" spans="1:21">
      <c r="A2" s="26" t="s">
        <v>0</v>
      </c>
      <c r="B2" s="5"/>
      <c r="C2" s="5"/>
      <c r="D2" s="26"/>
      <c r="E2" s="26"/>
      <c r="F2" s="26"/>
      <c r="G2" s="26"/>
      <c r="H2" s="26"/>
      <c r="I2" s="26"/>
      <c r="J2" s="26"/>
      <c r="K2" s="4"/>
      <c r="L2" s="26"/>
      <c r="M2" s="26"/>
      <c r="N2" s="26"/>
      <c r="O2" s="26"/>
      <c r="P2" s="26"/>
      <c r="Q2" s="26"/>
      <c r="R2" s="26"/>
      <c r="S2" s="26"/>
      <c r="T2" s="26"/>
      <c r="U2" s="1">
        <v>11.13</v>
      </c>
    </row>
    <row r="3" s="2" customFormat="1" ht="42" customHeight="1" spans="1:2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15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16" t="s">
        <v>16</v>
      </c>
      <c r="Q3" s="6" t="s">
        <v>17</v>
      </c>
      <c r="R3" s="27" t="s">
        <v>18</v>
      </c>
      <c r="S3" s="28" t="s">
        <v>19</v>
      </c>
      <c r="T3" s="29" t="s">
        <v>20</v>
      </c>
      <c r="U3" s="2" t="s">
        <v>21</v>
      </c>
      <c r="W3" s="30" t="s">
        <v>22</v>
      </c>
      <c r="X3" s="31" t="s">
        <v>23</v>
      </c>
      <c r="AA3" s="38" t="s">
        <v>24</v>
      </c>
    </row>
    <row r="4" s="1" customFormat="1" ht="23" customHeight="1" spans="1:30">
      <c r="A4" s="7">
        <f t="shared" ref="A4:A61" si="0">ROW()-3</f>
        <v>1</v>
      </c>
      <c r="B4" s="7"/>
      <c r="C4" s="8" t="s">
        <v>25</v>
      </c>
      <c r="D4" s="9">
        <v>45814</v>
      </c>
      <c r="E4" s="10" t="s">
        <v>26</v>
      </c>
      <c r="F4" s="8">
        <v>24</v>
      </c>
      <c r="G4" s="8">
        <v>23</v>
      </c>
      <c r="H4" s="11">
        <v>2012.5</v>
      </c>
      <c r="I4" s="11">
        <v>1230</v>
      </c>
      <c r="J4" s="17">
        <v>730</v>
      </c>
      <c r="K4" s="18">
        <v>136</v>
      </c>
      <c r="L4" s="10">
        <v>404</v>
      </c>
      <c r="M4" s="19"/>
      <c r="N4" s="20">
        <v>-20</v>
      </c>
      <c r="O4" s="11"/>
      <c r="P4" s="21">
        <v>4492.5</v>
      </c>
      <c r="Q4" s="22"/>
      <c r="R4" s="32">
        <f t="shared" ref="R4:R61" si="1">P4-Q4</f>
        <v>4492.5</v>
      </c>
      <c r="S4" s="33"/>
      <c r="T4" s="34" t="str">
        <f>VLOOKUP(C4,'[1]2025.10'!$B$3:$CM$800,38,0)</f>
        <v>湘潭宏顺</v>
      </c>
      <c r="U4" s="35">
        <f ca="1">VLOOKUP(C4,[2]一线员工!$C$3:$CN$900,60,0)</f>
        <v>4492.5</v>
      </c>
      <c r="V4" s="1">
        <f ca="1" t="shared" ref="V4:V61" si="2">U4-R4</f>
        <v>0</v>
      </c>
      <c r="W4" s="36">
        <f t="shared" ref="W4:W61" si="3">SUM(H4:O4)</f>
        <v>4492.5</v>
      </c>
      <c r="X4" s="36">
        <f t="shared" ref="X4:X61" si="4">P4-W4</f>
        <v>0</v>
      </c>
      <c r="Y4" s="1">
        <f t="shared" ref="Y4:Y61" si="5">R4/F4</f>
        <v>187.1875</v>
      </c>
      <c r="AA4" s="38" t="str">
        <f>_xlfn.XLOOKUP($C4,[3]汇总!$C:$C,[3]汇总!$C:$C)</f>
        <v>赵亮</v>
      </c>
      <c r="AC4" s="2" t="s">
        <v>27</v>
      </c>
      <c r="AD4" s="2"/>
    </row>
    <row r="5" s="1" customFormat="1" ht="23" customHeight="1" spans="1:30">
      <c r="A5" s="7">
        <f t="shared" si="0"/>
        <v>2</v>
      </c>
      <c r="B5" s="7"/>
      <c r="C5" s="8" t="s">
        <v>28</v>
      </c>
      <c r="D5" s="9">
        <v>45809</v>
      </c>
      <c r="E5" s="10" t="s">
        <v>26</v>
      </c>
      <c r="F5" s="8">
        <v>24</v>
      </c>
      <c r="G5" s="8">
        <v>28</v>
      </c>
      <c r="H5" s="11">
        <v>2100</v>
      </c>
      <c r="I5" s="11">
        <v>1230</v>
      </c>
      <c r="J5" s="17">
        <v>730</v>
      </c>
      <c r="K5" s="18">
        <v>918</v>
      </c>
      <c r="L5" s="10">
        <v>560</v>
      </c>
      <c r="M5" s="19"/>
      <c r="N5" s="20">
        <v>-20</v>
      </c>
      <c r="O5" s="11"/>
      <c r="P5" s="21">
        <v>5518</v>
      </c>
      <c r="Q5" s="22">
        <v>53.4</v>
      </c>
      <c r="R5" s="32">
        <f t="shared" si="1"/>
        <v>5464.6</v>
      </c>
      <c r="S5" s="33"/>
      <c r="T5" s="34" t="str">
        <f>VLOOKUP(C5,'[1]2025.10'!$B$3:$CM$800,38,0)</f>
        <v>湘潭宏顺</v>
      </c>
      <c r="U5" s="35">
        <f ca="1">VLOOKUP(C5,[2]一线员工!$C$3:$CN$900,60,0)</f>
        <v>5464.6</v>
      </c>
      <c r="V5" s="1">
        <f ca="1" t="shared" si="2"/>
        <v>0</v>
      </c>
      <c r="W5" s="36">
        <f t="shared" si="3"/>
        <v>5518</v>
      </c>
      <c r="X5" s="36">
        <f t="shared" si="4"/>
        <v>0</v>
      </c>
      <c r="Y5" s="1">
        <f t="shared" si="5"/>
        <v>227.691666666667</v>
      </c>
      <c r="AA5" s="38" t="str">
        <f>_xlfn.XLOOKUP($C5,[3]汇总!$C:$C,[3]汇总!$C:$C)</f>
        <v>王启明</v>
      </c>
      <c r="AC5" s="2" t="s">
        <v>27</v>
      </c>
      <c r="AD5" s="2"/>
    </row>
    <row r="6" s="1" customFormat="1" ht="23" customHeight="1" spans="1:30">
      <c r="A6" s="7">
        <f t="shared" si="0"/>
        <v>3</v>
      </c>
      <c r="B6" s="7"/>
      <c r="C6" s="10" t="s">
        <v>29</v>
      </c>
      <c r="D6" s="9">
        <v>45802</v>
      </c>
      <c r="E6" s="10" t="s">
        <v>30</v>
      </c>
      <c r="F6" s="8">
        <v>24</v>
      </c>
      <c r="G6" s="8">
        <v>27</v>
      </c>
      <c r="H6" s="11">
        <v>2250</v>
      </c>
      <c r="I6" s="11">
        <v>3037.5</v>
      </c>
      <c r="J6" s="11">
        <v>562.5</v>
      </c>
      <c r="K6" s="18">
        <v>0</v>
      </c>
      <c r="L6" s="10">
        <v>540</v>
      </c>
      <c r="M6" s="19"/>
      <c r="N6" s="20"/>
      <c r="O6" s="11"/>
      <c r="P6" s="21">
        <v>6390</v>
      </c>
      <c r="Q6" s="22"/>
      <c r="R6" s="32">
        <f t="shared" si="1"/>
        <v>6390</v>
      </c>
      <c r="S6" s="33"/>
      <c r="T6" s="34" t="str">
        <f>VLOOKUP(C6,'[1]2025.10'!$B$3:$CM$800,38,0)</f>
        <v>湘潭宏顺</v>
      </c>
      <c r="U6" s="35">
        <f ca="1">VLOOKUP(C6,[2]一线员工!$C$3:$CN$900,60,0)</f>
        <v>6390</v>
      </c>
      <c r="V6" s="1">
        <f ca="1" t="shared" si="2"/>
        <v>0</v>
      </c>
      <c r="W6" s="36">
        <f t="shared" si="3"/>
        <v>6390</v>
      </c>
      <c r="X6" s="36">
        <f t="shared" si="4"/>
        <v>0</v>
      </c>
      <c r="Y6" s="1">
        <f t="shared" si="5"/>
        <v>266.25</v>
      </c>
      <c r="AA6" s="38" t="str">
        <f>_xlfn.XLOOKUP($C6,[3]汇总!$C:$C,[3]汇总!$C:$C)</f>
        <v>周建华</v>
      </c>
      <c r="AC6" s="2" t="s">
        <v>27</v>
      </c>
      <c r="AD6" s="2"/>
    </row>
    <row r="7" s="1" customFormat="1" ht="23" customHeight="1" spans="1:30">
      <c r="A7" s="7">
        <f t="shared" si="0"/>
        <v>4</v>
      </c>
      <c r="B7" s="7"/>
      <c r="C7" s="8" t="s">
        <v>31</v>
      </c>
      <c r="D7" s="12">
        <v>45810</v>
      </c>
      <c r="E7" s="10" t="s">
        <v>30</v>
      </c>
      <c r="F7" s="8">
        <v>24</v>
      </c>
      <c r="G7" s="8">
        <v>27</v>
      </c>
      <c r="H7" s="11">
        <v>2250</v>
      </c>
      <c r="I7" s="11">
        <v>3037.5</v>
      </c>
      <c r="J7" s="11">
        <v>562.5</v>
      </c>
      <c r="K7" s="18">
        <v>0</v>
      </c>
      <c r="L7" s="10">
        <v>540</v>
      </c>
      <c r="M7" s="19"/>
      <c r="N7" s="20"/>
      <c r="O7" s="11">
        <v>0</v>
      </c>
      <c r="P7" s="21">
        <v>6390</v>
      </c>
      <c r="Q7" s="22">
        <v>43.74</v>
      </c>
      <c r="R7" s="32">
        <f t="shared" si="1"/>
        <v>6346.26</v>
      </c>
      <c r="S7" s="33"/>
      <c r="T7" s="34" t="str">
        <f>VLOOKUP(C7,'[1]2025.10'!$B$3:$CM$800,38,0)</f>
        <v>湘潭宏顺</v>
      </c>
      <c r="U7" s="35">
        <f ca="1">VLOOKUP(C7,[2]一线员工!$C$3:$CN$900,60,0)</f>
        <v>6346.26</v>
      </c>
      <c r="V7" s="1">
        <f ca="1" t="shared" si="2"/>
        <v>0</v>
      </c>
      <c r="W7" s="36">
        <f t="shared" si="3"/>
        <v>6390</v>
      </c>
      <c r="X7" s="36">
        <f t="shared" si="4"/>
        <v>0</v>
      </c>
      <c r="Y7" s="1">
        <f t="shared" si="5"/>
        <v>264.4275</v>
      </c>
      <c r="AA7" s="38" t="str">
        <f>_xlfn.XLOOKUP($C7,[3]汇总!$C:$C,[3]汇总!$C:$C)</f>
        <v>赖金龙</v>
      </c>
      <c r="AC7" s="2" t="s">
        <v>27</v>
      </c>
      <c r="AD7" s="2"/>
    </row>
    <row r="8" s="1" customFormat="1" ht="23" customHeight="1" spans="1:30">
      <c r="A8" s="7">
        <f t="shared" si="0"/>
        <v>5</v>
      </c>
      <c r="B8" s="7"/>
      <c r="C8" s="9" t="s">
        <v>32</v>
      </c>
      <c r="D8" s="9">
        <v>45573</v>
      </c>
      <c r="E8" s="10" t="s">
        <v>33</v>
      </c>
      <c r="F8" s="8">
        <v>26</v>
      </c>
      <c r="G8" s="8">
        <v>27</v>
      </c>
      <c r="H8" s="11">
        <v>1547.30769230769</v>
      </c>
      <c r="I8" s="11">
        <v>2425.2574</v>
      </c>
      <c r="J8" s="23">
        <v>270</v>
      </c>
      <c r="K8" s="24">
        <v>1116.00490769231</v>
      </c>
      <c r="L8" s="10">
        <v>540</v>
      </c>
      <c r="M8" s="19"/>
      <c r="N8" s="20"/>
      <c r="O8" s="11">
        <v>300</v>
      </c>
      <c r="P8" s="21">
        <v>6198.57</v>
      </c>
      <c r="Q8" s="22">
        <v>75.43</v>
      </c>
      <c r="R8" s="32">
        <f t="shared" si="1"/>
        <v>6123.14</v>
      </c>
      <c r="S8" s="33"/>
      <c r="T8" s="34" t="str">
        <f>VLOOKUP(C8,'[1]2025.10'!$B$3:$CM$800,38,0)</f>
        <v>湖南诚展</v>
      </c>
      <c r="U8" s="35">
        <f ca="1">VLOOKUP(C8,[2]一线员工!$C$3:$CN$900,60,0)</f>
        <v>6123.14</v>
      </c>
      <c r="V8" s="1">
        <f ca="1" t="shared" si="2"/>
        <v>0</v>
      </c>
      <c r="W8" s="36">
        <f t="shared" si="3"/>
        <v>6198.57</v>
      </c>
      <c r="X8" s="36">
        <f t="shared" si="4"/>
        <v>0</v>
      </c>
      <c r="Y8" s="1">
        <f t="shared" si="5"/>
        <v>235.505384615385</v>
      </c>
      <c r="AA8" s="38" t="str">
        <f>_xlfn.XLOOKUP($C8,[3]汇总!$C:$C,[3]汇总!$C:$C)</f>
        <v>史双宇</v>
      </c>
      <c r="AC8" s="2" t="s">
        <v>27</v>
      </c>
      <c r="AD8" s="2"/>
    </row>
    <row r="9" s="1" customFormat="1" ht="23" customHeight="1" spans="1:30">
      <c r="A9" s="7">
        <f t="shared" si="0"/>
        <v>6</v>
      </c>
      <c r="B9" s="7"/>
      <c r="C9" s="9" t="s">
        <v>34</v>
      </c>
      <c r="D9" s="9">
        <v>45579</v>
      </c>
      <c r="E9" s="10" t="s">
        <v>33</v>
      </c>
      <c r="F9" s="8">
        <v>24</v>
      </c>
      <c r="G9" s="8">
        <v>24</v>
      </c>
      <c r="H9" s="11">
        <v>1490</v>
      </c>
      <c r="I9" s="11">
        <v>2782.1262136765</v>
      </c>
      <c r="J9" s="23">
        <v>255</v>
      </c>
      <c r="K9" s="24">
        <v>476.613786323496</v>
      </c>
      <c r="L9" s="10">
        <v>480</v>
      </c>
      <c r="M9" s="19"/>
      <c r="N9" s="20">
        <v>-20</v>
      </c>
      <c r="O9" s="11">
        <v>300</v>
      </c>
      <c r="P9" s="21">
        <v>5763.74</v>
      </c>
      <c r="Q9" s="22"/>
      <c r="R9" s="32">
        <f t="shared" si="1"/>
        <v>5763.74</v>
      </c>
      <c r="S9" s="33"/>
      <c r="T9" s="34" t="str">
        <f>VLOOKUP(C9,'[1]2025.10'!$B$3:$CM$800,38,0)</f>
        <v>湖南诚展</v>
      </c>
      <c r="U9" s="35">
        <f ca="1">VLOOKUP(C9,[2]一线员工!$C$3:$CN$900,60,0)</f>
        <v>5763.74</v>
      </c>
      <c r="V9" s="1">
        <f ca="1" t="shared" si="2"/>
        <v>0</v>
      </c>
      <c r="W9" s="36">
        <f t="shared" si="3"/>
        <v>5763.74</v>
      </c>
      <c r="X9" s="36">
        <f t="shared" si="4"/>
        <v>0</v>
      </c>
      <c r="Y9" s="1">
        <f t="shared" si="5"/>
        <v>240.155833333333</v>
      </c>
      <c r="AA9" s="38" t="str">
        <f>_xlfn.XLOOKUP($C9,[3]汇总!$C:$C,[3]汇总!$C:$C)</f>
        <v>谢桂华</v>
      </c>
      <c r="AC9" s="2" t="s">
        <v>27</v>
      </c>
      <c r="AD9" s="2"/>
    </row>
    <row r="10" s="1" customFormat="1" ht="23" customHeight="1" spans="1:30">
      <c r="A10" s="7">
        <f t="shared" si="0"/>
        <v>7</v>
      </c>
      <c r="B10" s="7"/>
      <c r="C10" s="9" t="s">
        <v>35</v>
      </c>
      <c r="D10" s="9">
        <v>45587</v>
      </c>
      <c r="E10" s="10" t="s">
        <v>33</v>
      </c>
      <c r="F10" s="8">
        <v>23</v>
      </c>
      <c r="G10" s="8">
        <v>23</v>
      </c>
      <c r="H10" s="11">
        <v>1490</v>
      </c>
      <c r="I10" s="11">
        <v>2295.43794</v>
      </c>
      <c r="J10" s="23">
        <v>294</v>
      </c>
      <c r="K10" s="24">
        <v>984.00206</v>
      </c>
      <c r="L10" s="10">
        <v>452</v>
      </c>
      <c r="M10" s="19"/>
      <c r="N10" s="20"/>
      <c r="O10" s="11">
        <v>300</v>
      </c>
      <c r="P10" s="21">
        <v>5815.44</v>
      </c>
      <c r="Q10" s="22"/>
      <c r="R10" s="32">
        <f t="shared" si="1"/>
        <v>5815.44</v>
      </c>
      <c r="S10" s="33"/>
      <c r="T10" s="34" t="str">
        <f>VLOOKUP(C10,'[1]2025.10'!$B$3:$CM$800,38,0)</f>
        <v>湖南诚展</v>
      </c>
      <c r="U10" s="35">
        <f ca="1">VLOOKUP(C10,[2]一线员工!$C$3:$CN$900,60,0)</f>
        <v>5815.44</v>
      </c>
      <c r="V10" s="1">
        <f ca="1" t="shared" si="2"/>
        <v>0</v>
      </c>
      <c r="W10" s="36">
        <f t="shared" si="3"/>
        <v>5815.44</v>
      </c>
      <c r="X10" s="36">
        <f t="shared" si="4"/>
        <v>0</v>
      </c>
      <c r="Y10" s="1">
        <f t="shared" si="5"/>
        <v>252.845217391304</v>
      </c>
      <c r="AA10" s="38" t="str">
        <f>_xlfn.XLOOKUP($C10,[3]汇总!$C:$C,[3]汇总!$C:$C)</f>
        <v>张忠宝</v>
      </c>
      <c r="AC10" s="2" t="s">
        <v>27</v>
      </c>
      <c r="AD10" s="2"/>
    </row>
    <row r="11" s="1" customFormat="1" ht="23" customHeight="1" spans="1:30">
      <c r="A11" s="7">
        <f t="shared" si="0"/>
        <v>8</v>
      </c>
      <c r="B11" s="7"/>
      <c r="C11" s="9" t="s">
        <v>36</v>
      </c>
      <c r="D11" s="9">
        <v>45587</v>
      </c>
      <c r="E11" s="10" t="s">
        <v>33</v>
      </c>
      <c r="F11" s="8">
        <v>26</v>
      </c>
      <c r="G11" s="8">
        <v>26</v>
      </c>
      <c r="H11" s="11">
        <v>1490</v>
      </c>
      <c r="I11" s="11">
        <v>2752.90024</v>
      </c>
      <c r="J11" s="23">
        <v>282</v>
      </c>
      <c r="K11" s="24">
        <v>1307.99976</v>
      </c>
      <c r="L11" s="10">
        <v>520</v>
      </c>
      <c r="M11" s="19"/>
      <c r="N11" s="20">
        <v>-10</v>
      </c>
      <c r="O11" s="11">
        <v>300</v>
      </c>
      <c r="P11" s="21">
        <v>6642.9</v>
      </c>
      <c r="Q11" s="22"/>
      <c r="R11" s="32">
        <f t="shared" si="1"/>
        <v>6642.9</v>
      </c>
      <c r="S11" s="33"/>
      <c r="T11" s="34" t="str">
        <f>VLOOKUP(C11,'[1]2025.10'!$B$3:$CM$800,38,0)</f>
        <v>湖南诚展</v>
      </c>
      <c r="U11" s="35">
        <f ca="1">VLOOKUP(C11,[2]一线员工!$C$3:$CN$900,60,0)</f>
        <v>6642.9</v>
      </c>
      <c r="V11" s="1">
        <f ca="1" t="shared" si="2"/>
        <v>0</v>
      </c>
      <c r="W11" s="36">
        <f t="shared" si="3"/>
        <v>6642.9</v>
      </c>
      <c r="X11" s="36">
        <f t="shared" si="4"/>
        <v>0</v>
      </c>
      <c r="Y11" s="1">
        <f t="shared" si="5"/>
        <v>255.496153846154</v>
      </c>
      <c r="AA11" s="38" t="str">
        <f>_xlfn.XLOOKUP($C11,[3]汇总!$C:$C,[3]汇总!$C:$C)</f>
        <v>唐亮</v>
      </c>
      <c r="AC11" s="2" t="s">
        <v>27</v>
      </c>
      <c r="AD11" s="2"/>
    </row>
    <row r="12" s="1" customFormat="1" ht="23" customHeight="1" spans="1:30">
      <c r="A12" s="7">
        <f t="shared" si="0"/>
        <v>9</v>
      </c>
      <c r="B12" s="7"/>
      <c r="C12" s="9" t="s">
        <v>37</v>
      </c>
      <c r="D12" s="9">
        <v>45703</v>
      </c>
      <c r="E12" s="10" t="s">
        <v>33</v>
      </c>
      <c r="F12" s="8">
        <v>26</v>
      </c>
      <c r="G12" s="8">
        <v>27</v>
      </c>
      <c r="H12" s="11">
        <v>1547.30769230769</v>
      </c>
      <c r="I12" s="11">
        <v>2558.62106</v>
      </c>
      <c r="J12" s="23">
        <v>270</v>
      </c>
      <c r="K12" s="24">
        <v>516.001247692308</v>
      </c>
      <c r="L12" s="10">
        <v>540</v>
      </c>
      <c r="M12" s="19"/>
      <c r="N12" s="20"/>
      <c r="O12" s="11">
        <v>300</v>
      </c>
      <c r="P12" s="21">
        <v>5731.93</v>
      </c>
      <c r="Q12" s="22"/>
      <c r="R12" s="32">
        <f t="shared" si="1"/>
        <v>5731.93</v>
      </c>
      <c r="S12" s="33"/>
      <c r="T12" s="34" t="str">
        <f>VLOOKUP(C12,'[1]2025.10'!$B$3:$CM$800,38,0)</f>
        <v>湖南诚展</v>
      </c>
      <c r="U12" s="35">
        <f ca="1">VLOOKUP(C12,[2]一线员工!$C$3:$CN$900,60,0)</f>
        <v>5731.93</v>
      </c>
      <c r="V12" s="1">
        <f ca="1" t="shared" si="2"/>
        <v>0</v>
      </c>
      <c r="W12" s="36">
        <f t="shared" si="3"/>
        <v>5731.93</v>
      </c>
      <c r="X12" s="36">
        <f t="shared" si="4"/>
        <v>0</v>
      </c>
      <c r="Y12" s="1">
        <f t="shared" si="5"/>
        <v>220.458846153846</v>
      </c>
      <c r="AA12" s="38" t="str">
        <f>_xlfn.XLOOKUP($C12,[3]汇总!$C:$C,[3]汇总!$C:$C)</f>
        <v>谭金祥</v>
      </c>
      <c r="AC12" s="2" t="s">
        <v>27</v>
      </c>
      <c r="AD12" s="2"/>
    </row>
    <row r="13" s="1" customFormat="1" ht="23" customHeight="1" spans="1:30">
      <c r="A13" s="7">
        <f t="shared" si="0"/>
        <v>10</v>
      </c>
      <c r="B13" s="7"/>
      <c r="C13" s="9" t="s">
        <v>38</v>
      </c>
      <c r="D13" s="9">
        <v>45734</v>
      </c>
      <c r="E13" s="10" t="s">
        <v>33</v>
      </c>
      <c r="F13" s="8">
        <v>23</v>
      </c>
      <c r="G13" s="8">
        <v>21.6</v>
      </c>
      <c r="H13" s="11">
        <v>1399.30434782609</v>
      </c>
      <c r="I13" s="11">
        <v>2270.151584</v>
      </c>
      <c r="J13" s="23">
        <v>240</v>
      </c>
      <c r="K13" s="24">
        <v>638.184068173913</v>
      </c>
      <c r="L13" s="10">
        <v>420</v>
      </c>
      <c r="M13" s="19"/>
      <c r="N13" s="20">
        <v>-10</v>
      </c>
      <c r="O13" s="11">
        <v>100</v>
      </c>
      <c r="P13" s="21">
        <v>5057.64</v>
      </c>
      <c r="Q13" s="22"/>
      <c r="R13" s="32">
        <f t="shared" si="1"/>
        <v>5057.64</v>
      </c>
      <c r="S13" s="33"/>
      <c r="T13" s="34" t="str">
        <f>VLOOKUP(C13,'[1]2025.10'!$B$3:$CM$800,38,0)</f>
        <v>湖南诚展</v>
      </c>
      <c r="U13" s="35">
        <f ca="1">VLOOKUP(C13,[2]一线员工!$C$3:$CN$900,60,0)</f>
        <v>5057.64</v>
      </c>
      <c r="V13" s="1">
        <f ca="1" t="shared" si="2"/>
        <v>0</v>
      </c>
      <c r="W13" s="36">
        <f t="shared" si="3"/>
        <v>5057.64</v>
      </c>
      <c r="X13" s="36">
        <f t="shared" si="4"/>
        <v>0</v>
      </c>
      <c r="Y13" s="1">
        <f t="shared" si="5"/>
        <v>219.897391304348</v>
      </c>
      <c r="AA13" s="38" t="str">
        <f>_xlfn.XLOOKUP($C13,[3]汇总!$C:$C,[3]汇总!$C:$C)</f>
        <v>李水平</v>
      </c>
      <c r="AC13" s="2" t="s">
        <v>27</v>
      </c>
      <c r="AD13" s="2"/>
    </row>
    <row r="14" s="1" customFormat="1" ht="23" customHeight="1" spans="1:30">
      <c r="A14" s="7">
        <f t="shared" si="0"/>
        <v>11</v>
      </c>
      <c r="B14" s="7"/>
      <c r="C14" s="10" t="s">
        <v>39</v>
      </c>
      <c r="D14" s="9">
        <v>45736</v>
      </c>
      <c r="E14" s="10" t="s">
        <v>33</v>
      </c>
      <c r="F14" s="8">
        <v>23</v>
      </c>
      <c r="G14" s="8">
        <v>22.55</v>
      </c>
      <c r="H14" s="11">
        <v>1460.84782608696</v>
      </c>
      <c r="I14" s="11">
        <v>2361.806862</v>
      </c>
      <c r="J14" s="23">
        <v>231</v>
      </c>
      <c r="K14" s="24">
        <v>470.395311913044</v>
      </c>
      <c r="L14" s="10">
        <v>440</v>
      </c>
      <c r="M14" s="19"/>
      <c r="N14" s="20"/>
      <c r="O14" s="11">
        <v>200</v>
      </c>
      <c r="P14" s="21">
        <v>5164.05</v>
      </c>
      <c r="Q14" s="22"/>
      <c r="R14" s="32">
        <f t="shared" si="1"/>
        <v>5164.05</v>
      </c>
      <c r="S14" s="33"/>
      <c r="T14" s="34" t="str">
        <f>VLOOKUP(C14,'[1]2025.10'!$B$3:$CM$800,38,0)</f>
        <v>湖南诚展</v>
      </c>
      <c r="U14" s="35">
        <f ca="1">VLOOKUP(C14,[2]一线员工!$C$3:$CN$900,60,0)</f>
        <v>5164.05</v>
      </c>
      <c r="V14" s="1">
        <f ca="1" t="shared" si="2"/>
        <v>0</v>
      </c>
      <c r="W14" s="36">
        <f t="shared" si="3"/>
        <v>5164.05</v>
      </c>
      <c r="X14" s="36">
        <f t="shared" si="4"/>
        <v>0</v>
      </c>
      <c r="Y14" s="1">
        <f t="shared" si="5"/>
        <v>224.523913043478</v>
      </c>
      <c r="AA14" s="38" t="str">
        <f>_xlfn.XLOOKUP($C14,[3]汇总!$C:$C,[3]汇总!$C:$C)</f>
        <v>吴明贵</v>
      </c>
      <c r="AC14" s="2" t="s">
        <v>27</v>
      </c>
      <c r="AD14" s="2"/>
    </row>
    <row r="15" s="1" customFormat="1" ht="23" customHeight="1" spans="1:30">
      <c r="A15" s="7">
        <f t="shared" si="0"/>
        <v>12</v>
      </c>
      <c r="B15" s="7"/>
      <c r="C15" s="10" t="s">
        <v>40</v>
      </c>
      <c r="D15" s="9">
        <v>45727</v>
      </c>
      <c r="E15" s="10" t="s">
        <v>33</v>
      </c>
      <c r="F15" s="8">
        <v>23</v>
      </c>
      <c r="G15" s="8">
        <v>23</v>
      </c>
      <c r="H15" s="11">
        <v>1490</v>
      </c>
      <c r="I15" s="11">
        <v>1895.4817899355</v>
      </c>
      <c r="J15" s="23">
        <v>270</v>
      </c>
      <c r="K15" s="24">
        <v>440.918210064501</v>
      </c>
      <c r="L15" s="10">
        <v>460</v>
      </c>
      <c r="M15" s="19"/>
      <c r="N15" s="20"/>
      <c r="O15" s="11">
        <v>300</v>
      </c>
      <c r="P15" s="21">
        <v>4856.4</v>
      </c>
      <c r="Q15" s="22"/>
      <c r="R15" s="32">
        <f t="shared" si="1"/>
        <v>4856.4</v>
      </c>
      <c r="S15" s="33"/>
      <c r="T15" s="34" t="str">
        <f>VLOOKUP(C15,'[1]2025.10'!$B$3:$CM$800,38,0)</f>
        <v>湘潭思泉</v>
      </c>
      <c r="U15" s="35">
        <f ca="1">VLOOKUP(C15,[2]一线员工!$C$3:$CN$900,60,0)</f>
        <v>4856.4</v>
      </c>
      <c r="V15" s="1">
        <f ca="1" t="shared" si="2"/>
        <v>0</v>
      </c>
      <c r="W15" s="36">
        <f t="shared" si="3"/>
        <v>4856.4</v>
      </c>
      <c r="X15" s="36">
        <f t="shared" si="4"/>
        <v>0</v>
      </c>
      <c r="Y15" s="1">
        <f t="shared" si="5"/>
        <v>211.147826086957</v>
      </c>
      <c r="AA15" s="38" t="str">
        <f>_xlfn.XLOOKUP($C15,[3]汇总!$C:$C,[3]汇总!$C:$C)</f>
        <v>瞿欢</v>
      </c>
      <c r="AC15" s="2" t="s">
        <v>27</v>
      </c>
      <c r="AD15" s="2"/>
    </row>
    <row r="16" s="1" customFormat="1" ht="23" customHeight="1" spans="1:30">
      <c r="A16" s="7">
        <f t="shared" si="0"/>
        <v>13</v>
      </c>
      <c r="B16" s="7"/>
      <c r="C16" s="10" t="s">
        <v>41</v>
      </c>
      <c r="D16" s="9">
        <v>45729</v>
      </c>
      <c r="E16" s="10" t="s">
        <v>33</v>
      </c>
      <c r="F16" s="8">
        <v>26</v>
      </c>
      <c r="G16" s="8">
        <v>23</v>
      </c>
      <c r="H16" s="11">
        <v>1318.07692307692</v>
      </c>
      <c r="I16" s="11">
        <v>2350.3213</v>
      </c>
      <c r="J16" s="23">
        <v>270</v>
      </c>
      <c r="K16" s="24">
        <v>460.921776923077</v>
      </c>
      <c r="L16" s="10">
        <v>460</v>
      </c>
      <c r="M16" s="19"/>
      <c r="N16" s="20"/>
      <c r="O16" s="11">
        <v>0</v>
      </c>
      <c r="P16" s="21">
        <v>4859.32</v>
      </c>
      <c r="Q16" s="22"/>
      <c r="R16" s="32">
        <f t="shared" si="1"/>
        <v>4859.32</v>
      </c>
      <c r="S16" s="33"/>
      <c r="T16" s="34" t="str">
        <f>VLOOKUP(C16,'[1]2025.10'!$B$3:$CM$800,38,0)</f>
        <v>东方人才</v>
      </c>
      <c r="U16" s="35">
        <f ca="1">VLOOKUP(C16,[2]一线员工!$C$3:$CN$900,60,0)</f>
        <v>4859.32</v>
      </c>
      <c r="V16" s="1">
        <f ca="1" t="shared" si="2"/>
        <v>0</v>
      </c>
      <c r="W16" s="36">
        <f t="shared" si="3"/>
        <v>4859.32</v>
      </c>
      <c r="X16" s="36">
        <f t="shared" si="4"/>
        <v>0</v>
      </c>
      <c r="Y16" s="1">
        <f t="shared" si="5"/>
        <v>186.896923076923</v>
      </c>
      <c r="AA16" s="38" t="str">
        <f>_xlfn.XLOOKUP($C16,[3]汇总!$C:$C,[3]汇总!$C:$C)</f>
        <v>周孝勇</v>
      </c>
      <c r="AC16" s="2" t="s">
        <v>27</v>
      </c>
      <c r="AD16" s="2"/>
    </row>
    <row r="17" s="1" customFormat="1" ht="23" customHeight="1" spans="1:30">
      <c r="A17" s="7">
        <f t="shared" si="0"/>
        <v>14</v>
      </c>
      <c r="B17" s="7"/>
      <c r="C17" s="10" t="s">
        <v>42</v>
      </c>
      <c r="D17" s="9">
        <v>45777</v>
      </c>
      <c r="E17" s="10" t="s">
        <v>33</v>
      </c>
      <c r="F17" s="8">
        <v>26</v>
      </c>
      <c r="G17" s="8">
        <v>20</v>
      </c>
      <c r="H17" s="11">
        <v>1146.15384615385</v>
      </c>
      <c r="I17" s="11">
        <v>2448.90252</v>
      </c>
      <c r="J17" s="23">
        <v>255</v>
      </c>
      <c r="K17" s="24">
        <v>313.843633846154</v>
      </c>
      <c r="L17" s="10">
        <v>400</v>
      </c>
      <c r="M17" s="19"/>
      <c r="N17" s="20">
        <v>-70</v>
      </c>
      <c r="O17" s="11">
        <v>0</v>
      </c>
      <c r="P17" s="21">
        <v>4493.9</v>
      </c>
      <c r="Q17" s="22">
        <v>43.74</v>
      </c>
      <c r="R17" s="32">
        <f t="shared" si="1"/>
        <v>4450.16</v>
      </c>
      <c r="S17" s="33" t="s">
        <v>43</v>
      </c>
      <c r="T17" s="34" t="str">
        <f>VLOOKUP(C17,'[1]2025.10'!$B$3:$CM$800,38,0)</f>
        <v>湖南诚展</v>
      </c>
      <c r="U17" s="35">
        <f ca="1">VLOOKUP(C17,[2]一线员工!$C$3:$CN$900,60,0)</f>
        <v>4450.16</v>
      </c>
      <c r="V17" s="1">
        <f ca="1" t="shared" si="2"/>
        <v>0</v>
      </c>
      <c r="W17" s="36">
        <f t="shared" si="3"/>
        <v>4493.9</v>
      </c>
      <c r="X17" s="36">
        <f t="shared" si="4"/>
        <v>0</v>
      </c>
      <c r="Y17" s="1">
        <f t="shared" si="5"/>
        <v>171.16</v>
      </c>
      <c r="AA17" s="38" t="str">
        <f>_xlfn.XLOOKUP($C17,[3]汇总!$C:$C,[3]汇总!$C:$C)</f>
        <v>刘顺新</v>
      </c>
      <c r="AC17" s="2" t="s">
        <v>27</v>
      </c>
      <c r="AD17" s="2"/>
    </row>
    <row r="18" s="1" customFormat="1" ht="23" customHeight="1" spans="1:30">
      <c r="A18" s="7">
        <f t="shared" si="0"/>
        <v>15</v>
      </c>
      <c r="B18" s="7"/>
      <c r="C18" s="10" t="s">
        <v>44</v>
      </c>
      <c r="D18" s="9">
        <v>45739</v>
      </c>
      <c r="E18" s="10" t="s">
        <v>33</v>
      </c>
      <c r="F18" s="8">
        <v>26</v>
      </c>
      <c r="G18" s="8">
        <v>26</v>
      </c>
      <c r="H18" s="11">
        <v>1490</v>
      </c>
      <c r="I18" s="11">
        <v>2460.78028</v>
      </c>
      <c r="J18" s="23">
        <v>276</v>
      </c>
      <c r="K18" s="24">
        <v>657.99972</v>
      </c>
      <c r="L18" s="10">
        <v>520</v>
      </c>
      <c r="M18" s="19"/>
      <c r="N18" s="20">
        <v>-20</v>
      </c>
      <c r="O18" s="11">
        <v>200</v>
      </c>
      <c r="P18" s="21">
        <v>5584.78</v>
      </c>
      <c r="Q18" s="22"/>
      <c r="R18" s="32">
        <f t="shared" si="1"/>
        <v>5584.78</v>
      </c>
      <c r="S18" s="33"/>
      <c r="T18" s="34" t="str">
        <f>VLOOKUP(C18,'[1]2025.10'!$B$3:$CM$800,38,0)</f>
        <v>德顺</v>
      </c>
      <c r="U18" s="35">
        <f ca="1">VLOOKUP(C18,[2]一线员工!$C$3:$CN$900,60,0)</f>
        <v>5584.78</v>
      </c>
      <c r="V18" s="1">
        <f ca="1" t="shared" si="2"/>
        <v>0</v>
      </c>
      <c r="W18" s="36">
        <f t="shared" si="3"/>
        <v>5584.78</v>
      </c>
      <c r="X18" s="36">
        <f t="shared" si="4"/>
        <v>0</v>
      </c>
      <c r="Y18" s="1">
        <f t="shared" si="5"/>
        <v>214.799230769231</v>
      </c>
      <c r="AA18" s="38" t="str">
        <f>_xlfn.XLOOKUP($C18,[3]汇总!$C:$C,[3]汇总!$C:$C)</f>
        <v>贺翌昂</v>
      </c>
      <c r="AC18" s="2" t="s">
        <v>27</v>
      </c>
      <c r="AD18" s="2"/>
    </row>
    <row r="19" s="1" customFormat="1" ht="23" customHeight="1" spans="1:30">
      <c r="A19" s="7">
        <f t="shared" si="0"/>
        <v>16</v>
      </c>
      <c r="B19" s="7"/>
      <c r="C19" s="10" t="s">
        <v>45</v>
      </c>
      <c r="D19" s="9">
        <v>45739</v>
      </c>
      <c r="E19" s="10" t="s">
        <v>33</v>
      </c>
      <c r="F19" s="8">
        <v>26</v>
      </c>
      <c r="G19" s="8">
        <v>26.6</v>
      </c>
      <c r="H19" s="11">
        <v>1524.38461538462</v>
      </c>
      <c r="I19" s="11">
        <v>2353.93328616009</v>
      </c>
      <c r="J19" s="23">
        <v>276</v>
      </c>
      <c r="K19" s="24">
        <v>462.802098455297</v>
      </c>
      <c r="L19" s="10">
        <v>532</v>
      </c>
      <c r="M19" s="19"/>
      <c r="N19" s="20"/>
      <c r="O19" s="11">
        <v>200</v>
      </c>
      <c r="P19" s="21">
        <v>5349.12</v>
      </c>
      <c r="Q19" s="22">
        <v>51.25</v>
      </c>
      <c r="R19" s="32">
        <f t="shared" si="1"/>
        <v>5297.87</v>
      </c>
      <c r="S19" s="33"/>
      <c r="T19" s="34" t="str">
        <f>VLOOKUP(C19,'[1]2025.10'!$B$3:$CM$800,38,0)</f>
        <v>德顺</v>
      </c>
      <c r="U19" s="35">
        <f ca="1">VLOOKUP(C19,[2]一线员工!$C$3:$CN$900,60,0)</f>
        <v>5297.87</v>
      </c>
      <c r="V19" s="1">
        <f ca="1" t="shared" si="2"/>
        <v>0</v>
      </c>
      <c r="W19" s="36">
        <f t="shared" si="3"/>
        <v>5349.12000000001</v>
      </c>
      <c r="X19" s="36">
        <f t="shared" si="4"/>
        <v>-7.27595761418343e-12</v>
      </c>
      <c r="Y19" s="1">
        <f t="shared" si="5"/>
        <v>203.764230769231</v>
      </c>
      <c r="AA19" s="38" t="str">
        <f>_xlfn.XLOOKUP($C19,[3]汇总!$C:$C,[3]汇总!$C:$C)</f>
        <v>袁珊珊</v>
      </c>
      <c r="AC19" s="2" t="s">
        <v>27</v>
      </c>
      <c r="AD19" s="2"/>
    </row>
    <row r="20" s="1" customFormat="1" ht="23" customHeight="1" spans="1:30">
      <c r="A20" s="7">
        <f t="shared" si="0"/>
        <v>17</v>
      </c>
      <c r="B20" s="7"/>
      <c r="C20" s="8" t="s">
        <v>46</v>
      </c>
      <c r="D20" s="9">
        <v>45790</v>
      </c>
      <c r="E20" s="10" t="s">
        <v>33</v>
      </c>
      <c r="F20" s="8">
        <v>26</v>
      </c>
      <c r="G20" s="8">
        <v>27</v>
      </c>
      <c r="H20" s="11">
        <v>1547.30769230769</v>
      </c>
      <c r="I20" s="11">
        <v>2558.62106</v>
      </c>
      <c r="J20" s="23">
        <v>264</v>
      </c>
      <c r="K20" s="24">
        <v>1016.00124769231</v>
      </c>
      <c r="L20" s="10">
        <v>540</v>
      </c>
      <c r="M20" s="19"/>
      <c r="N20" s="20"/>
      <c r="O20" s="11">
        <v>300</v>
      </c>
      <c r="P20" s="21">
        <v>6225.93</v>
      </c>
      <c r="Q20" s="22"/>
      <c r="R20" s="32">
        <f t="shared" si="1"/>
        <v>6225.93</v>
      </c>
      <c r="S20" s="33"/>
      <c r="T20" s="34" t="str">
        <f>VLOOKUP(C20,'[1]2025.10'!$B$3:$CM$800,38,0)</f>
        <v>湖南诚展</v>
      </c>
      <c r="U20" s="35">
        <f ca="1">VLOOKUP(C20,[2]一线员工!$C$3:$CN$900,60,0)</f>
        <v>6225.93</v>
      </c>
      <c r="V20" s="1">
        <f ca="1" t="shared" si="2"/>
        <v>0</v>
      </c>
      <c r="W20" s="36">
        <f t="shared" si="3"/>
        <v>6225.93</v>
      </c>
      <c r="X20" s="36">
        <f t="shared" si="4"/>
        <v>0</v>
      </c>
      <c r="Y20" s="1">
        <f t="shared" si="5"/>
        <v>239.458846153846</v>
      </c>
      <c r="AA20" s="38" t="str">
        <f>_xlfn.XLOOKUP($C20,[3]汇总!$C:$C,[3]汇总!$C:$C)</f>
        <v>龙意倩</v>
      </c>
      <c r="AC20" s="2" t="s">
        <v>27</v>
      </c>
      <c r="AD20" s="2"/>
    </row>
    <row r="21" s="1" customFormat="1" ht="23" customHeight="1" spans="1:30">
      <c r="A21" s="7">
        <f t="shared" si="0"/>
        <v>18</v>
      </c>
      <c r="B21" s="7"/>
      <c r="C21" s="8" t="s">
        <v>47</v>
      </c>
      <c r="D21" s="12">
        <v>45800</v>
      </c>
      <c r="E21" s="10" t="s">
        <v>33</v>
      </c>
      <c r="F21" s="8">
        <v>23</v>
      </c>
      <c r="G21" s="8">
        <v>23</v>
      </c>
      <c r="H21" s="11">
        <v>1490</v>
      </c>
      <c r="I21" s="11">
        <v>2448.90252</v>
      </c>
      <c r="J21" s="23">
        <v>255</v>
      </c>
      <c r="K21" s="24">
        <v>537.84748</v>
      </c>
      <c r="L21" s="10">
        <v>460</v>
      </c>
      <c r="M21" s="19">
        <v>-20</v>
      </c>
      <c r="N21" s="20"/>
      <c r="O21" s="11">
        <v>300</v>
      </c>
      <c r="P21" s="21">
        <v>5471.75</v>
      </c>
      <c r="Q21" s="22"/>
      <c r="R21" s="32">
        <f t="shared" si="1"/>
        <v>5471.75</v>
      </c>
      <c r="S21" s="33"/>
      <c r="T21" s="34" t="str">
        <f>VLOOKUP(C21,'[1]2025.10'!$B$3:$CM$800,38,0)</f>
        <v>德顺</v>
      </c>
      <c r="U21" s="35">
        <f ca="1">VLOOKUP(C21,[2]一线员工!$C$3:$CN$900,60,0)</f>
        <v>5471.75</v>
      </c>
      <c r="V21" s="1">
        <f ca="1" t="shared" si="2"/>
        <v>0</v>
      </c>
      <c r="W21" s="36">
        <f t="shared" si="3"/>
        <v>5471.75</v>
      </c>
      <c r="X21" s="36">
        <f t="shared" si="4"/>
        <v>0</v>
      </c>
      <c r="Y21" s="1">
        <f t="shared" si="5"/>
        <v>237.902173913043</v>
      </c>
      <c r="AA21" s="38" t="str">
        <f>_xlfn.XLOOKUP($C21,[3]汇总!$C:$C,[3]汇总!$C:$C)</f>
        <v>蒋鹏</v>
      </c>
      <c r="AC21" s="2" t="s">
        <v>27</v>
      </c>
      <c r="AD21" s="2"/>
    </row>
    <row r="22" s="1" customFormat="1" ht="23" customHeight="1" spans="1:30">
      <c r="A22" s="7">
        <f t="shared" si="0"/>
        <v>19</v>
      </c>
      <c r="B22" s="7"/>
      <c r="C22" s="8" t="s">
        <v>48</v>
      </c>
      <c r="D22" s="12">
        <v>45801</v>
      </c>
      <c r="E22" s="10" t="s">
        <v>33</v>
      </c>
      <c r="F22" s="8">
        <v>26</v>
      </c>
      <c r="G22" s="8">
        <v>27</v>
      </c>
      <c r="H22" s="11">
        <v>1547.30769230769</v>
      </c>
      <c r="I22" s="11">
        <v>2558.62106</v>
      </c>
      <c r="J22" s="23">
        <v>276</v>
      </c>
      <c r="K22" s="24">
        <v>666.001247692308</v>
      </c>
      <c r="L22" s="10">
        <v>540</v>
      </c>
      <c r="M22" s="19"/>
      <c r="N22" s="20"/>
      <c r="O22" s="11">
        <v>300</v>
      </c>
      <c r="P22" s="21">
        <v>5887.93</v>
      </c>
      <c r="Q22" s="22"/>
      <c r="R22" s="32">
        <f t="shared" si="1"/>
        <v>5887.93</v>
      </c>
      <c r="S22" s="33"/>
      <c r="T22" s="34" t="str">
        <f>VLOOKUP(C22,'[1]2025.10'!$B$3:$CM$800,38,0)</f>
        <v>湘潭思泉</v>
      </c>
      <c r="U22" s="35">
        <f ca="1">VLOOKUP(C22,[2]一线员工!$C$3:$CN$900,60,0)</f>
        <v>5887.93</v>
      </c>
      <c r="V22" s="1">
        <f ca="1" t="shared" si="2"/>
        <v>0</v>
      </c>
      <c r="W22" s="36">
        <f t="shared" si="3"/>
        <v>5887.93</v>
      </c>
      <c r="X22" s="36">
        <f t="shared" si="4"/>
        <v>0</v>
      </c>
      <c r="Y22" s="1">
        <f t="shared" si="5"/>
        <v>226.458846153846</v>
      </c>
      <c r="AA22" s="38" t="str">
        <f>_xlfn.XLOOKUP($C22,[3]汇总!$C:$C,[3]汇总!$C:$C)</f>
        <v>肖军奇</v>
      </c>
      <c r="AC22" s="2" t="s">
        <v>27</v>
      </c>
      <c r="AD22" s="2"/>
    </row>
    <row r="23" s="1" customFormat="1" ht="23" customHeight="1" spans="1:30">
      <c r="A23" s="7">
        <f t="shared" si="0"/>
        <v>20</v>
      </c>
      <c r="B23" s="7"/>
      <c r="C23" s="8" t="s">
        <v>49</v>
      </c>
      <c r="D23" s="12">
        <v>45806</v>
      </c>
      <c r="E23" s="10" t="s">
        <v>33</v>
      </c>
      <c r="F23" s="8">
        <v>25</v>
      </c>
      <c r="G23" s="8">
        <v>25</v>
      </c>
      <c r="H23" s="11">
        <v>1490</v>
      </c>
      <c r="I23" s="11">
        <v>3270.09209065568</v>
      </c>
      <c r="J23" s="23">
        <v>276</v>
      </c>
      <c r="K23" s="24">
        <v>592.307909344323</v>
      </c>
      <c r="L23" s="10">
        <v>500</v>
      </c>
      <c r="M23" s="19"/>
      <c r="N23" s="20"/>
      <c r="O23" s="11">
        <v>300</v>
      </c>
      <c r="P23" s="21">
        <v>6428.4</v>
      </c>
      <c r="Q23" s="22">
        <v>62</v>
      </c>
      <c r="R23" s="32">
        <f t="shared" si="1"/>
        <v>6366.4</v>
      </c>
      <c r="S23" s="33"/>
      <c r="T23" s="34" t="str">
        <f>VLOOKUP(C23,'[1]2025.10'!$B$3:$CM$800,38,0)</f>
        <v>湘潭宏顺</v>
      </c>
      <c r="U23" s="35">
        <f ca="1">VLOOKUP(C23,[2]一线员工!$C$3:$CN$900,60,0)</f>
        <v>6366.4</v>
      </c>
      <c r="V23" s="1">
        <f ca="1" t="shared" si="2"/>
        <v>0</v>
      </c>
      <c r="W23" s="36">
        <f t="shared" si="3"/>
        <v>6428.4</v>
      </c>
      <c r="X23" s="36">
        <f t="shared" si="4"/>
        <v>0</v>
      </c>
      <c r="Y23" s="1">
        <f t="shared" si="5"/>
        <v>254.656</v>
      </c>
      <c r="AA23" s="38" t="str">
        <f>_xlfn.XLOOKUP($C23,[3]汇总!$C:$C,[3]汇总!$C:$C)</f>
        <v>高玉霞</v>
      </c>
      <c r="AC23" s="2" t="s">
        <v>27</v>
      </c>
      <c r="AD23" s="2"/>
    </row>
    <row r="24" s="1" customFormat="1" ht="23" customHeight="1" spans="1:30">
      <c r="A24" s="7">
        <f t="shared" si="0"/>
        <v>21</v>
      </c>
      <c r="B24" s="7"/>
      <c r="C24" s="8" t="s">
        <v>50</v>
      </c>
      <c r="D24" s="12">
        <v>45802</v>
      </c>
      <c r="E24" s="10" t="s">
        <v>33</v>
      </c>
      <c r="F24" s="8">
        <v>24</v>
      </c>
      <c r="G24" s="8">
        <v>24</v>
      </c>
      <c r="H24" s="11">
        <v>1490</v>
      </c>
      <c r="I24" s="11">
        <v>2454.4671</v>
      </c>
      <c r="J24" s="23">
        <v>270</v>
      </c>
      <c r="K24" s="24">
        <v>1080.4629</v>
      </c>
      <c r="L24" s="10">
        <v>480</v>
      </c>
      <c r="M24" s="19">
        <v>-20</v>
      </c>
      <c r="N24" s="20"/>
      <c r="O24" s="11">
        <v>300</v>
      </c>
      <c r="P24" s="21">
        <v>6054.93</v>
      </c>
      <c r="Q24" s="22"/>
      <c r="R24" s="32">
        <f t="shared" si="1"/>
        <v>6054.93</v>
      </c>
      <c r="S24" s="33"/>
      <c r="T24" s="34" t="str">
        <f>VLOOKUP(C24,'[1]2025.10'!$B$3:$CM$800,38,0)</f>
        <v>湘潭宏顺</v>
      </c>
      <c r="U24" s="35">
        <f ca="1">VLOOKUP(C24,[2]一线员工!$C$3:$CN$900,60,0)</f>
        <v>6054.93</v>
      </c>
      <c r="V24" s="1">
        <f ca="1" t="shared" si="2"/>
        <v>0</v>
      </c>
      <c r="W24" s="36">
        <f t="shared" si="3"/>
        <v>6054.93</v>
      </c>
      <c r="X24" s="36">
        <f t="shared" si="4"/>
        <v>0</v>
      </c>
      <c r="Y24" s="1">
        <f t="shared" si="5"/>
        <v>252.28875</v>
      </c>
      <c r="AA24" s="38" t="str">
        <f>_xlfn.XLOOKUP($C24,[3]汇总!$C:$C,[3]汇总!$C:$C)</f>
        <v>张永桂</v>
      </c>
      <c r="AC24" s="2" t="s">
        <v>27</v>
      </c>
      <c r="AD24" s="2"/>
    </row>
    <row r="25" s="1" customFormat="1" ht="23" customHeight="1" spans="1:30">
      <c r="A25" s="7">
        <f t="shared" si="0"/>
        <v>22</v>
      </c>
      <c r="B25" s="7"/>
      <c r="C25" s="8" t="s">
        <v>51</v>
      </c>
      <c r="D25" s="12">
        <v>45802</v>
      </c>
      <c r="E25" s="10" t="s">
        <v>33</v>
      </c>
      <c r="F25" s="8">
        <v>26</v>
      </c>
      <c r="G25" s="8">
        <v>27</v>
      </c>
      <c r="H25" s="11">
        <v>1547.30769230769</v>
      </c>
      <c r="I25" s="11">
        <v>2558.62106</v>
      </c>
      <c r="J25" s="23">
        <v>267</v>
      </c>
      <c r="K25" s="24">
        <v>616.001247692308</v>
      </c>
      <c r="L25" s="10">
        <v>540</v>
      </c>
      <c r="M25" s="19"/>
      <c r="N25" s="20"/>
      <c r="O25" s="11">
        <v>300</v>
      </c>
      <c r="P25" s="21">
        <v>5828.93</v>
      </c>
      <c r="Q25" s="22"/>
      <c r="R25" s="32">
        <f t="shared" si="1"/>
        <v>5828.93</v>
      </c>
      <c r="S25" s="33"/>
      <c r="T25" s="34" t="str">
        <f>VLOOKUP(C25,'[1]2025.10'!$B$3:$CM$800,38,0)</f>
        <v>湘潭宏顺</v>
      </c>
      <c r="U25" s="35">
        <f ca="1">VLOOKUP(C25,[2]一线员工!$C$3:$CN$900,60,0)</f>
        <v>5828.93</v>
      </c>
      <c r="V25" s="1">
        <f ca="1" t="shared" si="2"/>
        <v>0</v>
      </c>
      <c r="W25" s="36">
        <f t="shared" si="3"/>
        <v>5828.93</v>
      </c>
      <c r="X25" s="36">
        <f t="shared" si="4"/>
        <v>0</v>
      </c>
      <c r="Y25" s="1">
        <f t="shared" si="5"/>
        <v>224.189615384615</v>
      </c>
      <c r="AA25" s="38" t="str">
        <f>_xlfn.XLOOKUP($C25,[3]汇总!$C:$C,[3]汇总!$C:$C)</f>
        <v>卢喜春</v>
      </c>
      <c r="AC25" s="2" t="s">
        <v>27</v>
      </c>
      <c r="AD25" s="2"/>
    </row>
    <row r="26" s="1" customFormat="1" ht="23" customHeight="1" spans="1:30">
      <c r="A26" s="7">
        <f t="shared" si="0"/>
        <v>23</v>
      </c>
      <c r="B26" s="7"/>
      <c r="C26" s="8" t="s">
        <v>52</v>
      </c>
      <c r="D26" s="12">
        <v>45804</v>
      </c>
      <c r="E26" s="10" t="s">
        <v>33</v>
      </c>
      <c r="F26" s="8">
        <v>25</v>
      </c>
      <c r="G26" s="8">
        <v>25</v>
      </c>
      <c r="H26" s="11">
        <v>1490</v>
      </c>
      <c r="I26" s="11">
        <v>2654.861</v>
      </c>
      <c r="J26" s="23">
        <v>270</v>
      </c>
      <c r="K26" s="24">
        <v>1119.229</v>
      </c>
      <c r="L26" s="10">
        <v>500</v>
      </c>
      <c r="M26" s="19"/>
      <c r="N26" s="20"/>
      <c r="O26" s="11">
        <v>300</v>
      </c>
      <c r="P26" s="21">
        <v>6334.09</v>
      </c>
      <c r="Q26" s="22">
        <v>53.4</v>
      </c>
      <c r="R26" s="32">
        <f t="shared" si="1"/>
        <v>6280.69</v>
      </c>
      <c r="S26" s="33"/>
      <c r="T26" s="34" t="str">
        <f>VLOOKUP(C26,'[1]2025.10'!$B$3:$CM$800,38,0)</f>
        <v>湖南诚展</v>
      </c>
      <c r="U26" s="35">
        <f ca="1">VLOOKUP(C26,[2]一线员工!$C$3:$CN$900,60,0)</f>
        <v>6280.69</v>
      </c>
      <c r="V26" s="1">
        <f ca="1" t="shared" si="2"/>
        <v>0</v>
      </c>
      <c r="W26" s="36">
        <f t="shared" si="3"/>
        <v>6334.09</v>
      </c>
      <c r="X26" s="36">
        <f t="shared" si="4"/>
        <v>0</v>
      </c>
      <c r="Y26" s="1">
        <f t="shared" si="5"/>
        <v>251.2276</v>
      </c>
      <c r="AA26" s="38" t="str">
        <f>_xlfn.XLOOKUP($C26,[3]汇总!$C:$C,[3]汇总!$C:$C)</f>
        <v>佘军</v>
      </c>
      <c r="AC26" s="2" t="s">
        <v>27</v>
      </c>
      <c r="AD26" s="2"/>
    </row>
    <row r="27" s="1" customFormat="1" ht="23" customHeight="1" spans="1:30">
      <c r="A27" s="7">
        <f t="shared" si="0"/>
        <v>24</v>
      </c>
      <c r="B27" s="7"/>
      <c r="C27" s="8" t="s">
        <v>53</v>
      </c>
      <c r="D27" s="12">
        <v>45805</v>
      </c>
      <c r="E27" s="10" t="s">
        <v>33</v>
      </c>
      <c r="F27" s="8">
        <v>25</v>
      </c>
      <c r="G27" s="8">
        <v>24</v>
      </c>
      <c r="H27" s="11">
        <v>1430.4</v>
      </c>
      <c r="I27" s="11">
        <v>2527.18176</v>
      </c>
      <c r="J27" s="23">
        <v>282</v>
      </c>
      <c r="K27" s="24">
        <v>1030.45824</v>
      </c>
      <c r="L27" s="10">
        <v>480</v>
      </c>
      <c r="M27" s="19"/>
      <c r="N27" s="20">
        <v>-10</v>
      </c>
      <c r="O27" s="11">
        <v>200</v>
      </c>
      <c r="P27" s="21">
        <v>5940.04</v>
      </c>
      <c r="Q27" s="22">
        <v>53.4</v>
      </c>
      <c r="R27" s="32">
        <f t="shared" si="1"/>
        <v>5886.64</v>
      </c>
      <c r="S27" s="33"/>
      <c r="T27" s="34" t="str">
        <f>VLOOKUP(C27,'[1]2025.10'!$B$3:$CM$800,38,0)</f>
        <v>湘潭思泉</v>
      </c>
      <c r="U27" s="35">
        <f ca="1">VLOOKUP(C27,[2]一线员工!$C$3:$CN$900,60,0)</f>
        <v>5886.64</v>
      </c>
      <c r="V27" s="1">
        <f ca="1" t="shared" si="2"/>
        <v>0</v>
      </c>
      <c r="W27" s="36">
        <f t="shared" si="3"/>
        <v>5940.04</v>
      </c>
      <c r="X27" s="36">
        <f t="shared" si="4"/>
        <v>0</v>
      </c>
      <c r="Y27" s="1">
        <f t="shared" si="5"/>
        <v>235.4656</v>
      </c>
      <c r="AA27" s="38" t="str">
        <f>_xlfn.XLOOKUP($C27,[3]汇总!$C:$C,[3]汇总!$C:$C)</f>
        <v>刘爱国</v>
      </c>
      <c r="AC27" s="2" t="s">
        <v>27</v>
      </c>
      <c r="AD27" s="2"/>
    </row>
    <row r="28" s="1" customFormat="1" ht="23" customHeight="1" spans="1:30">
      <c r="A28" s="7">
        <f t="shared" si="0"/>
        <v>25</v>
      </c>
      <c r="B28" s="7"/>
      <c r="C28" s="8" t="s">
        <v>54</v>
      </c>
      <c r="D28" s="12">
        <v>45810</v>
      </c>
      <c r="E28" s="10" t="s">
        <v>33</v>
      </c>
      <c r="F28" s="8">
        <v>26</v>
      </c>
      <c r="G28" s="8">
        <v>27</v>
      </c>
      <c r="H28" s="11">
        <v>1547.30769230769</v>
      </c>
      <c r="I28" s="11">
        <v>2558.62106</v>
      </c>
      <c r="J28" s="23">
        <v>273</v>
      </c>
      <c r="K28" s="24">
        <v>516.001247692308</v>
      </c>
      <c r="L28" s="10">
        <v>540</v>
      </c>
      <c r="M28" s="19"/>
      <c r="N28" s="20">
        <v>-10</v>
      </c>
      <c r="O28" s="11">
        <v>300</v>
      </c>
      <c r="P28" s="21">
        <v>5724.93</v>
      </c>
      <c r="Q28" s="22"/>
      <c r="R28" s="32">
        <f t="shared" si="1"/>
        <v>5724.93</v>
      </c>
      <c r="S28" s="33"/>
      <c r="T28" s="34" t="str">
        <f>VLOOKUP(C28,'[1]2025.10'!$B$3:$CM$800,38,0)</f>
        <v>湖南诚展</v>
      </c>
      <c r="U28" s="35">
        <f ca="1">VLOOKUP(C28,[2]一线员工!$C$3:$CN$900,60,0)</f>
        <v>5724.93</v>
      </c>
      <c r="V28" s="1">
        <f ca="1" t="shared" si="2"/>
        <v>0</v>
      </c>
      <c r="W28" s="36">
        <f t="shared" si="3"/>
        <v>5724.93</v>
      </c>
      <c r="X28" s="36">
        <f t="shared" si="4"/>
        <v>0</v>
      </c>
      <c r="Y28" s="1">
        <f t="shared" si="5"/>
        <v>220.189615384615</v>
      </c>
      <c r="AA28" s="38" t="str">
        <f>_xlfn.XLOOKUP($C28,[3]汇总!$C:$C,[3]汇总!$C:$C)</f>
        <v>陶勇军</v>
      </c>
      <c r="AC28" s="2" t="s">
        <v>27</v>
      </c>
      <c r="AD28" s="2"/>
    </row>
    <row r="29" s="1" customFormat="1" ht="23" customHeight="1" spans="1:30">
      <c r="A29" s="7">
        <f t="shared" si="0"/>
        <v>26</v>
      </c>
      <c r="B29" s="7"/>
      <c r="C29" s="8" t="s">
        <v>55</v>
      </c>
      <c r="D29" s="12">
        <v>45814</v>
      </c>
      <c r="E29" s="10" t="s">
        <v>33</v>
      </c>
      <c r="F29" s="8">
        <v>26</v>
      </c>
      <c r="G29" s="8">
        <v>27</v>
      </c>
      <c r="H29" s="11">
        <v>1547.30769230769</v>
      </c>
      <c r="I29" s="11">
        <v>2558.62106</v>
      </c>
      <c r="J29" s="23">
        <v>264</v>
      </c>
      <c r="K29" s="24">
        <v>466.001247692308</v>
      </c>
      <c r="L29" s="10">
        <v>540</v>
      </c>
      <c r="M29" s="19"/>
      <c r="N29" s="20">
        <v>-10</v>
      </c>
      <c r="O29" s="11">
        <v>300</v>
      </c>
      <c r="P29" s="21">
        <v>5665.93</v>
      </c>
      <c r="Q29" s="22"/>
      <c r="R29" s="32">
        <f t="shared" si="1"/>
        <v>5665.93</v>
      </c>
      <c r="S29" s="33"/>
      <c r="T29" s="34" t="str">
        <f>VLOOKUP(C29,'[1]2025.10'!$B$3:$CM$800,38,0)</f>
        <v>湘潭思泉</v>
      </c>
      <c r="U29" s="35">
        <f ca="1">VLOOKUP(C29,[2]一线员工!$C$3:$CN$900,60,0)</f>
        <v>5665.93</v>
      </c>
      <c r="V29" s="1">
        <f ca="1" t="shared" si="2"/>
        <v>0</v>
      </c>
      <c r="W29" s="36">
        <f t="shared" si="3"/>
        <v>5665.93</v>
      </c>
      <c r="X29" s="36">
        <f t="shared" si="4"/>
        <v>0</v>
      </c>
      <c r="Y29" s="1">
        <f t="shared" si="5"/>
        <v>217.920384615385</v>
      </c>
      <c r="AA29" s="38" t="str">
        <f>_xlfn.XLOOKUP($C29,[3]汇总!$C:$C,[3]汇总!$C:$C)</f>
        <v>蔡建兵</v>
      </c>
      <c r="AC29" s="2" t="s">
        <v>27</v>
      </c>
      <c r="AD29" s="2"/>
    </row>
    <row r="30" s="1" customFormat="1" ht="23" customHeight="1" spans="1:30">
      <c r="A30" s="7">
        <f t="shared" si="0"/>
        <v>27</v>
      </c>
      <c r="B30" s="7"/>
      <c r="C30" s="8" t="s">
        <v>56</v>
      </c>
      <c r="D30" s="12">
        <v>45817</v>
      </c>
      <c r="E30" s="10" t="s">
        <v>33</v>
      </c>
      <c r="F30" s="8">
        <v>24</v>
      </c>
      <c r="G30" s="8">
        <v>24</v>
      </c>
      <c r="H30" s="11">
        <v>1490</v>
      </c>
      <c r="I30" s="11">
        <v>2546.94176</v>
      </c>
      <c r="J30" s="23">
        <v>264</v>
      </c>
      <c r="K30" s="24">
        <v>518.91824</v>
      </c>
      <c r="L30" s="10">
        <v>480</v>
      </c>
      <c r="M30" s="19"/>
      <c r="N30" s="20">
        <v>-10</v>
      </c>
      <c r="O30" s="11">
        <v>300</v>
      </c>
      <c r="P30" s="21">
        <v>5589.86</v>
      </c>
      <c r="Q30" s="22"/>
      <c r="R30" s="32">
        <f t="shared" si="1"/>
        <v>5589.86</v>
      </c>
      <c r="S30" s="33"/>
      <c r="T30" s="34" t="str">
        <f>VLOOKUP(C30,'[1]2025.10'!$B$3:$CM$800,38,0)</f>
        <v>湘潭思泉</v>
      </c>
      <c r="U30" s="35">
        <f ca="1">VLOOKUP(C30,[2]一线员工!$C$3:$CN$900,60,0)</f>
        <v>5589.86</v>
      </c>
      <c r="V30" s="1">
        <f ca="1" t="shared" si="2"/>
        <v>0</v>
      </c>
      <c r="W30" s="36">
        <f t="shared" si="3"/>
        <v>5589.86</v>
      </c>
      <c r="X30" s="36">
        <f t="shared" si="4"/>
        <v>0</v>
      </c>
      <c r="Y30" s="1">
        <f t="shared" si="5"/>
        <v>232.910833333333</v>
      </c>
      <c r="AA30" s="38" t="str">
        <f>_xlfn.XLOOKUP($C30,[3]汇总!$C:$C,[3]汇总!$C:$C)</f>
        <v>李先文</v>
      </c>
      <c r="AC30" s="2" t="s">
        <v>27</v>
      </c>
      <c r="AD30" s="2"/>
    </row>
    <row r="31" s="1" customFormat="1" ht="23" customHeight="1" spans="1:30">
      <c r="A31" s="7">
        <f t="shared" si="0"/>
        <v>28</v>
      </c>
      <c r="B31" s="7"/>
      <c r="C31" s="8" t="s">
        <v>57</v>
      </c>
      <c r="D31" s="12">
        <v>45826</v>
      </c>
      <c r="E31" s="10" t="s">
        <v>33</v>
      </c>
      <c r="F31" s="8">
        <v>24</v>
      </c>
      <c r="G31" s="8">
        <v>22</v>
      </c>
      <c r="H31" s="11">
        <v>1365.83333333333</v>
      </c>
      <c r="I31" s="11">
        <v>2301.46328</v>
      </c>
      <c r="J31" s="23">
        <v>267</v>
      </c>
      <c r="K31" s="24">
        <v>902.923386666667</v>
      </c>
      <c r="L31" s="10">
        <v>440</v>
      </c>
      <c r="M31" s="19">
        <v>-20</v>
      </c>
      <c r="N31" s="20">
        <v>-10</v>
      </c>
      <c r="O31" s="11">
        <v>0</v>
      </c>
      <c r="P31" s="21">
        <v>5247.22</v>
      </c>
      <c r="Q31" s="22"/>
      <c r="R31" s="32">
        <f t="shared" si="1"/>
        <v>5247.22</v>
      </c>
      <c r="S31" s="33" t="s">
        <v>58</v>
      </c>
      <c r="T31" s="34" t="str">
        <f>VLOOKUP(C31,'[1]2025.10'!$B$3:$CM$800,38,0)</f>
        <v>湘潭思泉</v>
      </c>
      <c r="U31" s="35">
        <f ca="1">VLOOKUP(C31,[2]一线员工!$C$3:$CN$900,60,0)</f>
        <v>5247.22</v>
      </c>
      <c r="V31" s="1">
        <f ca="1" t="shared" si="2"/>
        <v>0</v>
      </c>
      <c r="W31" s="36">
        <f t="shared" si="3"/>
        <v>5247.22</v>
      </c>
      <c r="X31" s="36">
        <f t="shared" si="4"/>
        <v>0</v>
      </c>
      <c r="Y31" s="1">
        <f t="shared" si="5"/>
        <v>218.634166666667</v>
      </c>
      <c r="AA31" s="38" t="str">
        <f>_xlfn.XLOOKUP($C31,[3]汇总!$C:$C,[3]汇总!$C:$C)</f>
        <v>王攀</v>
      </c>
      <c r="AC31" s="2" t="s">
        <v>27</v>
      </c>
      <c r="AD31" s="2"/>
    </row>
    <row r="32" s="1" customFormat="1" ht="23" customHeight="1" spans="1:30">
      <c r="A32" s="7">
        <f t="shared" si="0"/>
        <v>29</v>
      </c>
      <c r="B32" s="7"/>
      <c r="C32" s="8" t="s">
        <v>59</v>
      </c>
      <c r="D32" s="12">
        <v>45809</v>
      </c>
      <c r="E32" s="10" t="s">
        <v>33</v>
      </c>
      <c r="F32" s="8">
        <v>26</v>
      </c>
      <c r="G32" s="8">
        <v>27</v>
      </c>
      <c r="H32" s="11">
        <v>1547.30769230769</v>
      </c>
      <c r="I32" s="11">
        <v>2979.46907095132</v>
      </c>
      <c r="J32" s="23">
        <v>270</v>
      </c>
      <c r="K32" s="24">
        <v>516.003236740987</v>
      </c>
      <c r="L32" s="10">
        <v>540</v>
      </c>
      <c r="M32" s="19"/>
      <c r="N32" s="20"/>
      <c r="O32" s="11">
        <v>300</v>
      </c>
      <c r="P32" s="21">
        <v>6152.78</v>
      </c>
      <c r="Q32" s="22">
        <v>51.25</v>
      </c>
      <c r="R32" s="32">
        <f t="shared" si="1"/>
        <v>6101.53</v>
      </c>
      <c r="S32" s="33"/>
      <c r="T32" s="34" t="str">
        <f>VLOOKUP(C32,'[1]2025.10'!$B$3:$CM$800,38,0)</f>
        <v>湘潭宏顺</v>
      </c>
      <c r="U32" s="35">
        <f ca="1">VLOOKUP(C32,[2]一线员工!$C$3:$CN$900,60,0)</f>
        <v>6101.53</v>
      </c>
      <c r="V32" s="1">
        <f ca="1" t="shared" si="2"/>
        <v>0</v>
      </c>
      <c r="W32" s="36">
        <f t="shared" si="3"/>
        <v>6152.78</v>
      </c>
      <c r="X32" s="36">
        <f t="shared" si="4"/>
        <v>0</v>
      </c>
      <c r="Y32" s="1">
        <f t="shared" si="5"/>
        <v>234.674230769231</v>
      </c>
      <c r="AA32" s="38" t="str">
        <f>_xlfn.XLOOKUP($C32,[3]汇总!$C:$C,[3]汇总!$C:$C)</f>
        <v>刘季香</v>
      </c>
      <c r="AC32" s="2" t="s">
        <v>27</v>
      </c>
      <c r="AD32" s="2"/>
    </row>
    <row r="33" s="1" customFormat="1" ht="23" customHeight="1" spans="1:30">
      <c r="A33" s="7">
        <f t="shared" si="0"/>
        <v>30</v>
      </c>
      <c r="B33" s="7"/>
      <c r="C33" s="8" t="s">
        <v>60</v>
      </c>
      <c r="D33" s="12">
        <v>45825</v>
      </c>
      <c r="E33" s="10" t="s">
        <v>33</v>
      </c>
      <c r="F33" s="8">
        <v>26</v>
      </c>
      <c r="G33" s="8">
        <v>26</v>
      </c>
      <c r="H33" s="11">
        <v>1490</v>
      </c>
      <c r="I33" s="11">
        <v>2752.90024</v>
      </c>
      <c r="J33" s="23">
        <v>270</v>
      </c>
      <c r="K33" s="24">
        <v>657.99976</v>
      </c>
      <c r="L33" s="10">
        <v>520</v>
      </c>
      <c r="M33" s="19"/>
      <c r="N33" s="20"/>
      <c r="O33" s="11">
        <v>300</v>
      </c>
      <c r="P33" s="21">
        <v>5990.9</v>
      </c>
      <c r="Q33" s="22"/>
      <c r="R33" s="32">
        <f t="shared" si="1"/>
        <v>5990.9</v>
      </c>
      <c r="S33" s="33"/>
      <c r="T33" s="34" t="str">
        <f>VLOOKUP(C33,'[1]2025.10'!$B$3:$CM$800,38,0)</f>
        <v>湘潭思泉</v>
      </c>
      <c r="U33" s="35">
        <f ca="1">VLOOKUP(C33,[2]一线员工!$C$3:$CN$900,60,0)</f>
        <v>5990.9</v>
      </c>
      <c r="V33" s="1">
        <f ca="1" t="shared" si="2"/>
        <v>0</v>
      </c>
      <c r="W33" s="36">
        <f t="shared" si="3"/>
        <v>5990.9</v>
      </c>
      <c r="X33" s="36">
        <f t="shared" si="4"/>
        <v>0</v>
      </c>
      <c r="Y33" s="1">
        <f t="shared" si="5"/>
        <v>230.419230769231</v>
      </c>
      <c r="AA33" s="38" t="str">
        <f>_xlfn.XLOOKUP($C33,[3]汇总!$C:$C,[3]汇总!$C:$C)</f>
        <v>张波滔</v>
      </c>
      <c r="AC33" s="2" t="s">
        <v>27</v>
      </c>
      <c r="AD33" s="2"/>
    </row>
    <row r="34" s="1" customFormat="1" ht="23" customHeight="1" spans="1:30">
      <c r="A34" s="7">
        <f t="shared" si="0"/>
        <v>31</v>
      </c>
      <c r="B34" s="7"/>
      <c r="C34" s="8" t="s">
        <v>61</v>
      </c>
      <c r="D34" s="12">
        <v>45811</v>
      </c>
      <c r="E34" s="10" t="s">
        <v>33</v>
      </c>
      <c r="F34" s="8">
        <v>26</v>
      </c>
      <c r="G34" s="8">
        <v>26</v>
      </c>
      <c r="H34" s="11">
        <v>1490</v>
      </c>
      <c r="I34" s="11">
        <v>2752.90024</v>
      </c>
      <c r="J34" s="23">
        <v>273</v>
      </c>
      <c r="K34" s="24">
        <v>557.99976</v>
      </c>
      <c r="L34" s="10">
        <v>520</v>
      </c>
      <c r="M34" s="19"/>
      <c r="N34" s="20">
        <v>-30</v>
      </c>
      <c r="O34" s="11">
        <v>300</v>
      </c>
      <c r="P34" s="21">
        <v>5863.9</v>
      </c>
      <c r="Q34" s="22">
        <v>51.25</v>
      </c>
      <c r="R34" s="32">
        <f t="shared" si="1"/>
        <v>5812.65</v>
      </c>
      <c r="S34" s="33"/>
      <c r="T34" s="34" t="str">
        <f>VLOOKUP(C34,'[1]2025.10'!$B$3:$CM$800,38,0)</f>
        <v>湘潭宏顺</v>
      </c>
      <c r="U34" s="35">
        <f ca="1">VLOOKUP(C34,[2]一线员工!$C$3:$CN$900,60,0)</f>
        <v>5812.65</v>
      </c>
      <c r="V34" s="1">
        <f ca="1" t="shared" si="2"/>
        <v>0</v>
      </c>
      <c r="W34" s="36">
        <f t="shared" si="3"/>
        <v>5863.9</v>
      </c>
      <c r="X34" s="36">
        <f t="shared" si="4"/>
        <v>0</v>
      </c>
      <c r="Y34" s="1">
        <f t="shared" si="5"/>
        <v>223.563461538462</v>
      </c>
      <c r="AA34" s="38" t="str">
        <f>_xlfn.XLOOKUP($C34,[3]汇总!$C:$C,[3]汇总!$C:$C)</f>
        <v>黄翠兰</v>
      </c>
      <c r="AC34" s="2" t="s">
        <v>27</v>
      </c>
      <c r="AD34" s="2"/>
    </row>
    <row r="35" s="1" customFormat="1" ht="23" customHeight="1" spans="1:30">
      <c r="A35" s="7">
        <f t="shared" si="0"/>
        <v>32</v>
      </c>
      <c r="B35" s="7"/>
      <c r="C35" s="8" t="s">
        <v>62</v>
      </c>
      <c r="D35" s="12">
        <v>45897</v>
      </c>
      <c r="E35" s="10" t="s">
        <v>33</v>
      </c>
      <c r="F35" s="8">
        <v>26</v>
      </c>
      <c r="G35" s="8">
        <v>27</v>
      </c>
      <c r="H35" s="11">
        <v>1547.30769230769</v>
      </c>
      <c r="I35" s="11">
        <v>2588.949509</v>
      </c>
      <c r="J35" s="23">
        <v>252</v>
      </c>
      <c r="K35" s="24">
        <v>466.002798692308</v>
      </c>
      <c r="L35" s="10">
        <v>540</v>
      </c>
      <c r="M35" s="19"/>
      <c r="N35" s="20"/>
      <c r="O35" s="11">
        <v>300</v>
      </c>
      <c r="P35" s="21">
        <v>5694.26</v>
      </c>
      <c r="Q35" s="22"/>
      <c r="R35" s="32">
        <f t="shared" si="1"/>
        <v>5694.26</v>
      </c>
      <c r="S35" s="33"/>
      <c r="T35" s="34" t="str">
        <f>VLOOKUP(C35,'[1]2025.10'!$B$3:$CM$800,38,0)</f>
        <v>湘潭思泉</v>
      </c>
      <c r="U35" s="35">
        <f ca="1">VLOOKUP(C35,[2]一线员工!$C$3:$CN$900,60,0)</f>
        <v>5694.26</v>
      </c>
      <c r="V35" s="1">
        <f ca="1" t="shared" si="2"/>
        <v>0</v>
      </c>
      <c r="W35" s="36">
        <f t="shared" si="3"/>
        <v>5694.26</v>
      </c>
      <c r="X35" s="36">
        <f t="shared" si="4"/>
        <v>0</v>
      </c>
      <c r="Y35" s="1">
        <f t="shared" si="5"/>
        <v>219.01</v>
      </c>
      <c r="AA35" s="38" t="str">
        <f>_xlfn.XLOOKUP($C35,[3]汇总!$C:$C,[3]汇总!$C:$C)</f>
        <v>杨兰方</v>
      </c>
      <c r="AC35" s="2" t="s">
        <v>27</v>
      </c>
      <c r="AD35" s="2"/>
    </row>
    <row r="36" s="1" customFormat="1" ht="23" customHeight="1" spans="1:30">
      <c r="A36" s="7">
        <f t="shared" si="0"/>
        <v>33</v>
      </c>
      <c r="B36" s="7"/>
      <c r="C36" s="8" t="s">
        <v>63</v>
      </c>
      <c r="D36" s="12">
        <v>45900</v>
      </c>
      <c r="E36" s="10" t="s">
        <v>33</v>
      </c>
      <c r="F36" s="8">
        <v>25</v>
      </c>
      <c r="G36" s="8">
        <v>24</v>
      </c>
      <c r="H36" s="11">
        <v>1430.4</v>
      </c>
      <c r="I36" s="11">
        <v>2517.30176</v>
      </c>
      <c r="J36" s="23">
        <v>270</v>
      </c>
      <c r="K36" s="24">
        <v>538.91824</v>
      </c>
      <c r="L36" s="10">
        <v>480</v>
      </c>
      <c r="M36" s="19"/>
      <c r="N36" s="20"/>
      <c r="O36" s="11">
        <v>200</v>
      </c>
      <c r="P36" s="21">
        <v>5436.62</v>
      </c>
      <c r="Q36" s="22">
        <v>43.74</v>
      </c>
      <c r="R36" s="32">
        <f t="shared" si="1"/>
        <v>5392.88</v>
      </c>
      <c r="S36" s="33"/>
      <c r="T36" s="34" t="str">
        <f>VLOOKUP(C36,'[1]2025.10'!$B$3:$CM$800,38,0)</f>
        <v>湘潭思泉</v>
      </c>
      <c r="U36" s="35">
        <f ca="1">VLOOKUP(C36,[2]一线员工!$C$3:$CN$900,60,0)</f>
        <v>5392.88</v>
      </c>
      <c r="V36" s="1">
        <f ca="1" t="shared" si="2"/>
        <v>0</v>
      </c>
      <c r="W36" s="36">
        <f t="shared" si="3"/>
        <v>5436.62</v>
      </c>
      <c r="X36" s="36">
        <f t="shared" si="4"/>
        <v>0</v>
      </c>
      <c r="Y36" s="1">
        <f t="shared" si="5"/>
        <v>215.7152</v>
      </c>
      <c r="AA36" s="38" t="str">
        <f>_xlfn.XLOOKUP($C36,[3]汇总!$C:$C,[3]汇总!$C:$C)</f>
        <v>刘湘宇</v>
      </c>
      <c r="AC36" s="2" t="s">
        <v>27</v>
      </c>
      <c r="AD36" s="2"/>
    </row>
    <row r="37" s="1" customFormat="1" ht="23" customHeight="1" spans="1:30">
      <c r="A37" s="7">
        <f t="shared" si="0"/>
        <v>34</v>
      </c>
      <c r="B37" s="7"/>
      <c r="C37" s="8" t="s">
        <v>64</v>
      </c>
      <c r="D37" s="12">
        <v>45901</v>
      </c>
      <c r="E37" s="10" t="s">
        <v>33</v>
      </c>
      <c r="F37" s="8">
        <v>25</v>
      </c>
      <c r="G37" s="8">
        <v>24</v>
      </c>
      <c r="H37" s="11">
        <v>1430.4</v>
      </c>
      <c r="I37" s="11">
        <v>2537.06176</v>
      </c>
      <c r="J37" s="23">
        <v>282</v>
      </c>
      <c r="K37" s="24">
        <v>518.91824</v>
      </c>
      <c r="L37" s="10">
        <v>480</v>
      </c>
      <c r="M37" s="19"/>
      <c r="N37" s="20"/>
      <c r="O37" s="11">
        <v>200</v>
      </c>
      <c r="P37" s="21">
        <v>5448.38</v>
      </c>
      <c r="Q37" s="22"/>
      <c r="R37" s="32">
        <f t="shared" si="1"/>
        <v>5448.38</v>
      </c>
      <c r="S37" s="33"/>
      <c r="T37" s="34" t="str">
        <f>VLOOKUP(C37,'[1]2025.10'!$B$3:$CM$800,38,0)</f>
        <v>湘潭思泉</v>
      </c>
      <c r="U37" s="35">
        <f ca="1">VLOOKUP(C37,[2]一线员工!$C$3:$CN$900,60,0)</f>
        <v>5448.38</v>
      </c>
      <c r="V37" s="1">
        <f ca="1" t="shared" si="2"/>
        <v>0</v>
      </c>
      <c r="W37" s="36">
        <f t="shared" si="3"/>
        <v>5448.38</v>
      </c>
      <c r="X37" s="36">
        <f t="shared" si="4"/>
        <v>0</v>
      </c>
      <c r="Y37" s="1">
        <f t="shared" si="5"/>
        <v>217.9352</v>
      </c>
      <c r="AA37" s="38" t="e">
        <f>_xlfn.XLOOKUP($C37,[3]汇总!$C:$C,[3]汇总!$C:$C)</f>
        <v>#N/A</v>
      </c>
      <c r="AC37" s="2" t="s">
        <v>27</v>
      </c>
      <c r="AD37" s="2"/>
    </row>
    <row r="38" s="1" customFormat="1" ht="23" customHeight="1" spans="1:30">
      <c r="A38" s="7">
        <f t="shared" si="0"/>
        <v>35</v>
      </c>
      <c r="B38" s="7"/>
      <c r="C38" s="8" t="s">
        <v>65</v>
      </c>
      <c r="D38" s="12">
        <v>45903</v>
      </c>
      <c r="E38" s="10" t="s">
        <v>33</v>
      </c>
      <c r="F38" s="8">
        <v>26</v>
      </c>
      <c r="G38" s="8">
        <v>27</v>
      </c>
      <c r="H38" s="11">
        <v>1547.30769230769</v>
      </c>
      <c r="I38" s="11">
        <v>2588.949509</v>
      </c>
      <c r="J38" s="23">
        <v>246</v>
      </c>
      <c r="K38" s="24">
        <v>566.002798692308</v>
      </c>
      <c r="L38" s="10">
        <v>540</v>
      </c>
      <c r="M38" s="19"/>
      <c r="N38" s="20">
        <v>-20</v>
      </c>
      <c r="O38" s="11">
        <v>300</v>
      </c>
      <c r="P38" s="21">
        <v>5768.26</v>
      </c>
      <c r="Q38" s="22"/>
      <c r="R38" s="32">
        <f t="shared" si="1"/>
        <v>5768.26</v>
      </c>
      <c r="S38" s="33"/>
      <c r="T38" s="34" t="str">
        <f>VLOOKUP(C38,'[1]2025.10'!$B$3:$CM$800,38,0)</f>
        <v>湘潭思泉</v>
      </c>
      <c r="U38" s="35">
        <f ca="1">VLOOKUP(C38,[2]一线员工!$C$3:$CN$900,60,0)</f>
        <v>5768.26</v>
      </c>
      <c r="V38" s="1">
        <f ca="1" t="shared" si="2"/>
        <v>0</v>
      </c>
      <c r="W38" s="36">
        <f t="shared" si="3"/>
        <v>5768.26</v>
      </c>
      <c r="X38" s="36">
        <f t="shared" si="4"/>
        <v>0</v>
      </c>
      <c r="Y38" s="1">
        <f t="shared" si="5"/>
        <v>221.856153846154</v>
      </c>
      <c r="AA38" s="38" t="e">
        <f>_xlfn.XLOOKUP($C38,[3]汇总!$C:$C,[3]汇总!$C:$C)</f>
        <v>#N/A</v>
      </c>
      <c r="AC38" s="2" t="s">
        <v>27</v>
      </c>
      <c r="AD38" s="2"/>
    </row>
    <row r="39" s="1" customFormat="1" ht="23" customHeight="1" spans="1:30">
      <c r="A39" s="7">
        <f t="shared" si="0"/>
        <v>36</v>
      </c>
      <c r="B39" s="7"/>
      <c r="C39" s="10" t="s">
        <v>66</v>
      </c>
      <c r="D39" s="9">
        <v>45904</v>
      </c>
      <c r="E39" s="10" t="s">
        <v>33</v>
      </c>
      <c r="F39" s="8">
        <v>26</v>
      </c>
      <c r="G39" s="8">
        <v>27</v>
      </c>
      <c r="H39" s="11">
        <v>1547.30769230769</v>
      </c>
      <c r="I39" s="11">
        <v>2492.2495</v>
      </c>
      <c r="J39" s="23">
        <v>249</v>
      </c>
      <c r="K39" s="24">
        <v>1166.00280769231</v>
      </c>
      <c r="L39" s="10">
        <v>540</v>
      </c>
      <c r="M39" s="19"/>
      <c r="N39" s="20"/>
      <c r="O39" s="11">
        <v>300</v>
      </c>
      <c r="P39" s="21">
        <v>6294.56</v>
      </c>
      <c r="Q39" s="22">
        <v>51.25</v>
      </c>
      <c r="R39" s="32">
        <f t="shared" si="1"/>
        <v>6243.31</v>
      </c>
      <c r="S39" s="33"/>
      <c r="T39" s="34" t="str">
        <f>VLOOKUP(C39,'[1]2025.10'!$B$3:$CM$800,38,0)</f>
        <v>湘潭思泉</v>
      </c>
      <c r="U39" s="35">
        <f ca="1">VLOOKUP(C39,[2]一线员工!$C$3:$CN$900,60,0)</f>
        <v>6243.31</v>
      </c>
      <c r="V39" s="1">
        <f ca="1" t="shared" si="2"/>
        <v>0</v>
      </c>
      <c r="W39" s="36">
        <f t="shared" si="3"/>
        <v>6294.56</v>
      </c>
      <c r="X39" s="36">
        <f t="shared" si="4"/>
        <v>0</v>
      </c>
      <c r="Y39" s="1">
        <f t="shared" si="5"/>
        <v>240.127307692308</v>
      </c>
      <c r="AA39" s="38" t="e">
        <f>_xlfn.XLOOKUP($C39,[3]汇总!$C:$C,[3]汇总!$C:$C)</f>
        <v>#N/A</v>
      </c>
      <c r="AC39" s="2" t="s">
        <v>27</v>
      </c>
      <c r="AD39" s="2"/>
    </row>
    <row r="40" s="1" customFormat="1" ht="23" customHeight="1" spans="1:30">
      <c r="A40" s="7">
        <f t="shared" si="0"/>
        <v>37</v>
      </c>
      <c r="B40" s="7"/>
      <c r="C40" s="8" t="s">
        <v>67</v>
      </c>
      <c r="D40" s="9">
        <v>45905</v>
      </c>
      <c r="E40" s="10" t="s">
        <v>33</v>
      </c>
      <c r="F40" s="8">
        <v>23</v>
      </c>
      <c r="G40" s="8">
        <v>23</v>
      </c>
      <c r="H40" s="11">
        <v>1490</v>
      </c>
      <c r="I40" s="11">
        <v>2448.90252</v>
      </c>
      <c r="J40" s="23">
        <v>270</v>
      </c>
      <c r="K40" s="24">
        <v>410.92748</v>
      </c>
      <c r="L40" s="10">
        <v>460</v>
      </c>
      <c r="M40" s="19">
        <v>-100</v>
      </c>
      <c r="N40" s="20"/>
      <c r="O40" s="11">
        <v>300</v>
      </c>
      <c r="P40" s="21">
        <v>5279.83</v>
      </c>
      <c r="Q40" s="22"/>
      <c r="R40" s="32">
        <f t="shared" si="1"/>
        <v>5279.83</v>
      </c>
      <c r="S40" s="33"/>
      <c r="T40" s="34" t="str">
        <f>VLOOKUP(C40,'[1]2025.10'!$B$3:$CM$800,38,0)</f>
        <v>德顺</v>
      </c>
      <c r="U40" s="35">
        <f ca="1">VLOOKUP(C40,[2]一线员工!$C$3:$CN$900,60,0)</f>
        <v>5279.83</v>
      </c>
      <c r="V40" s="1">
        <f ca="1" t="shared" si="2"/>
        <v>0</v>
      </c>
      <c r="W40" s="36">
        <f t="shared" si="3"/>
        <v>5279.83</v>
      </c>
      <c r="X40" s="36">
        <f t="shared" si="4"/>
        <v>0</v>
      </c>
      <c r="Y40" s="1">
        <f t="shared" si="5"/>
        <v>229.557826086957</v>
      </c>
      <c r="AA40" s="38" t="e">
        <f>_xlfn.XLOOKUP($C40,[3]汇总!$C:$C,[3]汇总!$C:$C)</f>
        <v>#N/A</v>
      </c>
      <c r="AC40" s="2" t="s">
        <v>27</v>
      </c>
      <c r="AD40" s="2"/>
    </row>
    <row r="41" s="1" customFormat="1" ht="23" customHeight="1" spans="1:30">
      <c r="A41" s="7">
        <f t="shared" si="0"/>
        <v>38</v>
      </c>
      <c r="B41" s="7"/>
      <c r="C41" s="8" t="s">
        <v>68</v>
      </c>
      <c r="D41" s="9">
        <v>45912</v>
      </c>
      <c r="E41" s="10" t="s">
        <v>33</v>
      </c>
      <c r="F41" s="8">
        <v>24</v>
      </c>
      <c r="G41" s="8">
        <v>17</v>
      </c>
      <c r="H41" s="11">
        <v>1055.41666666667</v>
      </c>
      <c r="I41" s="11">
        <v>1692.70708</v>
      </c>
      <c r="J41" s="23">
        <v>270</v>
      </c>
      <c r="K41" s="24">
        <v>382.156253333334</v>
      </c>
      <c r="L41" s="10">
        <v>340</v>
      </c>
      <c r="M41" s="19"/>
      <c r="N41" s="20"/>
      <c r="O41" s="11">
        <v>0</v>
      </c>
      <c r="P41" s="21">
        <v>3740.28</v>
      </c>
      <c r="Q41" s="22"/>
      <c r="R41" s="32">
        <f t="shared" si="1"/>
        <v>3740.28</v>
      </c>
      <c r="S41" s="33"/>
      <c r="T41" s="34" t="str">
        <f>VLOOKUP(C41,'[1]2025.10'!$B$3:$CM$800,38,0)</f>
        <v>湘潭思泉</v>
      </c>
      <c r="U41" s="35">
        <f ca="1">VLOOKUP(C41,[2]一线员工!$C$3:$CN$900,60,0)</f>
        <v>3740.28</v>
      </c>
      <c r="V41" s="1">
        <f ca="1" t="shared" si="2"/>
        <v>0</v>
      </c>
      <c r="W41" s="36">
        <f t="shared" si="3"/>
        <v>3740.28</v>
      </c>
      <c r="X41" s="36">
        <f t="shared" si="4"/>
        <v>-3.63797880709171e-12</v>
      </c>
      <c r="Y41" s="1">
        <f t="shared" si="5"/>
        <v>155.845</v>
      </c>
      <c r="AA41" s="38" t="e">
        <f>_xlfn.XLOOKUP($C41,[3]汇总!$C:$C,[3]汇总!$C:$C)</f>
        <v>#N/A</v>
      </c>
      <c r="AC41" s="2" t="s">
        <v>27</v>
      </c>
      <c r="AD41" s="2"/>
    </row>
    <row r="42" s="1" customFormat="1" ht="23" customHeight="1" spans="1:30">
      <c r="A42" s="7">
        <f t="shared" si="0"/>
        <v>39</v>
      </c>
      <c r="B42" s="7"/>
      <c r="C42" s="8" t="s">
        <v>69</v>
      </c>
      <c r="D42" s="9">
        <v>45909</v>
      </c>
      <c r="E42" s="10" t="s">
        <v>33</v>
      </c>
      <c r="F42" s="8">
        <v>26</v>
      </c>
      <c r="G42" s="8">
        <v>27</v>
      </c>
      <c r="H42" s="11">
        <v>1547.30769230769</v>
      </c>
      <c r="I42" s="11">
        <v>1208.59977372263</v>
      </c>
      <c r="J42" s="23">
        <v>246</v>
      </c>
      <c r="K42" s="24">
        <v>466.002533969679</v>
      </c>
      <c r="L42" s="10">
        <v>540</v>
      </c>
      <c r="M42" s="19"/>
      <c r="N42" s="20"/>
      <c r="O42" s="11">
        <v>300</v>
      </c>
      <c r="P42" s="21">
        <v>4307.91</v>
      </c>
      <c r="Q42" s="22"/>
      <c r="R42" s="32">
        <f t="shared" si="1"/>
        <v>4307.91</v>
      </c>
      <c r="S42" s="33"/>
      <c r="T42" s="34" t="str">
        <f>VLOOKUP(C42,'[1]2025.10'!$B$3:$CM$800,38,0)</f>
        <v>德顺</v>
      </c>
      <c r="U42" s="35">
        <f ca="1">VLOOKUP(C42,[2]一线员工!$C$3:$CN$900,60,0)</f>
        <v>4307.91</v>
      </c>
      <c r="V42" s="1">
        <f ca="1" t="shared" si="2"/>
        <v>0</v>
      </c>
      <c r="W42" s="36">
        <f t="shared" si="3"/>
        <v>4307.91</v>
      </c>
      <c r="X42" s="36">
        <f t="shared" si="4"/>
        <v>0</v>
      </c>
      <c r="Y42" s="1">
        <f t="shared" si="5"/>
        <v>165.688846153846</v>
      </c>
      <c r="AA42" s="38" t="e">
        <f>_xlfn.XLOOKUP($C42,[3]汇总!$C:$C,[3]汇总!$C:$C)</f>
        <v>#N/A</v>
      </c>
      <c r="AC42" s="2" t="s">
        <v>27</v>
      </c>
      <c r="AD42" s="2"/>
    </row>
    <row r="43" s="1" customFormat="1" ht="23" customHeight="1" spans="1:30">
      <c r="A43" s="7">
        <f t="shared" si="0"/>
        <v>40</v>
      </c>
      <c r="B43" s="7"/>
      <c r="C43" s="8" t="s">
        <v>70</v>
      </c>
      <c r="D43" s="9">
        <v>45912</v>
      </c>
      <c r="E43" s="10" t="s">
        <v>33</v>
      </c>
      <c r="F43" s="8">
        <v>26</v>
      </c>
      <c r="G43" s="8">
        <v>27</v>
      </c>
      <c r="H43" s="11">
        <v>1547.30769230769</v>
      </c>
      <c r="I43" s="11">
        <v>1154.27685521274</v>
      </c>
      <c r="J43" s="23">
        <v>246</v>
      </c>
      <c r="K43" s="24">
        <v>465.995452479563</v>
      </c>
      <c r="L43" s="10">
        <v>540</v>
      </c>
      <c r="M43" s="19"/>
      <c r="N43" s="20">
        <v>-10</v>
      </c>
      <c r="O43" s="11">
        <v>300</v>
      </c>
      <c r="P43" s="21">
        <v>4243.58</v>
      </c>
      <c r="Q43" s="22"/>
      <c r="R43" s="32">
        <f t="shared" si="1"/>
        <v>4243.58</v>
      </c>
      <c r="S43" s="33"/>
      <c r="T43" s="34" t="str">
        <f>VLOOKUP(C43,'[1]2025.10'!$B$3:$CM$800,38,0)</f>
        <v>湘潭思泉</v>
      </c>
      <c r="U43" s="35">
        <f ca="1">VLOOKUP(C43,[2]一线员工!$C$3:$CN$900,60,0)</f>
        <v>4243.58</v>
      </c>
      <c r="V43" s="1">
        <f ca="1" t="shared" si="2"/>
        <v>0</v>
      </c>
      <c r="W43" s="36">
        <f t="shared" si="3"/>
        <v>4243.57999999999</v>
      </c>
      <c r="X43" s="36">
        <f t="shared" si="4"/>
        <v>7.27595761418343e-12</v>
      </c>
      <c r="Y43" s="1">
        <f t="shared" si="5"/>
        <v>163.214615384615</v>
      </c>
      <c r="AA43" s="38" t="e">
        <f>_xlfn.XLOOKUP($C43,[3]汇总!$C:$C,[3]汇总!$C:$C)</f>
        <v>#N/A</v>
      </c>
      <c r="AC43" s="2" t="s">
        <v>27</v>
      </c>
      <c r="AD43" s="2"/>
    </row>
    <row r="44" s="1" customFormat="1" ht="23" customHeight="1" spans="1:30">
      <c r="A44" s="7">
        <f t="shared" si="0"/>
        <v>41</v>
      </c>
      <c r="B44" s="7"/>
      <c r="C44" s="8" t="s">
        <v>71</v>
      </c>
      <c r="D44" s="9">
        <v>45919</v>
      </c>
      <c r="E44" s="10" t="s">
        <v>33</v>
      </c>
      <c r="F44" s="8">
        <v>24</v>
      </c>
      <c r="G44" s="8">
        <v>23</v>
      </c>
      <c r="H44" s="11">
        <v>1427.91666666667</v>
      </c>
      <c r="I44" s="11">
        <v>2146.3398176</v>
      </c>
      <c r="J44" s="23">
        <v>270</v>
      </c>
      <c r="K44" s="24">
        <v>460.923515733334</v>
      </c>
      <c r="L44" s="10">
        <v>460</v>
      </c>
      <c r="M44" s="19"/>
      <c r="N44" s="20"/>
      <c r="O44" s="11">
        <v>200</v>
      </c>
      <c r="P44" s="21">
        <v>4965.18</v>
      </c>
      <c r="Q44" s="22"/>
      <c r="R44" s="32">
        <f t="shared" si="1"/>
        <v>4965.18</v>
      </c>
      <c r="S44" s="33"/>
      <c r="T44" s="34" t="str">
        <f>VLOOKUP(C44,'[1]2025.10'!$B$3:$CM$800,38,0)</f>
        <v>湘潭思泉</v>
      </c>
      <c r="U44" s="35">
        <f ca="1">VLOOKUP(C44,[2]一线员工!$C$3:$CN$900,60,0)</f>
        <v>4965.18</v>
      </c>
      <c r="V44" s="1">
        <f ca="1" t="shared" si="2"/>
        <v>0</v>
      </c>
      <c r="W44" s="36">
        <f t="shared" si="3"/>
        <v>4965.18</v>
      </c>
      <c r="X44" s="36">
        <f t="shared" si="4"/>
        <v>0</v>
      </c>
      <c r="Y44" s="1">
        <f t="shared" si="5"/>
        <v>206.8825</v>
      </c>
      <c r="AA44" s="38" t="e">
        <f>_xlfn.XLOOKUP($C44,[3]汇总!$C:$C,[3]汇总!$C:$C)</f>
        <v>#N/A</v>
      </c>
      <c r="AC44" s="2" t="s">
        <v>27</v>
      </c>
      <c r="AD44" s="2"/>
    </row>
    <row r="45" s="1" customFormat="1" ht="23" customHeight="1" spans="1:30">
      <c r="A45" s="7">
        <f t="shared" si="0"/>
        <v>42</v>
      </c>
      <c r="B45" s="7"/>
      <c r="C45" s="8" t="s">
        <v>72</v>
      </c>
      <c r="D45" s="9">
        <v>45923</v>
      </c>
      <c r="E45" s="10" t="s">
        <v>33</v>
      </c>
      <c r="F45" s="8">
        <v>26</v>
      </c>
      <c r="G45" s="8">
        <v>25</v>
      </c>
      <c r="H45" s="11">
        <v>1432.69230769231</v>
      </c>
      <c r="I45" s="11">
        <v>2042.78030933333</v>
      </c>
      <c r="J45" s="23">
        <v>246</v>
      </c>
      <c r="K45" s="24">
        <v>442.307382974359</v>
      </c>
      <c r="L45" s="10">
        <v>500</v>
      </c>
      <c r="M45" s="19"/>
      <c r="N45" s="20">
        <v>-10</v>
      </c>
      <c r="O45" s="11">
        <v>0</v>
      </c>
      <c r="P45" s="21">
        <v>4653.78</v>
      </c>
      <c r="Q45" s="22"/>
      <c r="R45" s="32">
        <f t="shared" si="1"/>
        <v>4653.78</v>
      </c>
      <c r="S45" s="33"/>
      <c r="T45" s="34" t="str">
        <f>VLOOKUP(C45,'[1]2025.10'!$B$3:$CM$800,38,0)</f>
        <v>湘潭思泉</v>
      </c>
      <c r="U45" s="35">
        <f ca="1">VLOOKUP(C45,[2]一线员工!$C$3:$CN$900,60,0)</f>
        <v>4653.78</v>
      </c>
      <c r="V45" s="1">
        <f ca="1" t="shared" si="2"/>
        <v>0</v>
      </c>
      <c r="W45" s="36">
        <f t="shared" si="3"/>
        <v>4653.78</v>
      </c>
      <c r="X45" s="36">
        <f t="shared" si="4"/>
        <v>0</v>
      </c>
      <c r="Y45" s="1">
        <f t="shared" si="5"/>
        <v>178.991538461538</v>
      </c>
      <c r="AA45" s="38" t="e">
        <f>_xlfn.XLOOKUP($C45,[3]汇总!$C:$C,[3]汇总!$C:$C)</f>
        <v>#N/A</v>
      </c>
      <c r="AC45" s="2" t="s">
        <v>27</v>
      </c>
      <c r="AD45" s="2"/>
    </row>
    <row r="46" s="1" customFormat="1" ht="23" customHeight="1" spans="1:30">
      <c r="A46" s="7">
        <f t="shared" si="0"/>
        <v>43</v>
      </c>
      <c r="B46" s="7"/>
      <c r="C46" s="8" t="s">
        <v>73</v>
      </c>
      <c r="D46" s="9">
        <v>45927</v>
      </c>
      <c r="E46" s="10" t="s">
        <v>33</v>
      </c>
      <c r="F46" s="8">
        <v>26</v>
      </c>
      <c r="G46" s="8">
        <v>27</v>
      </c>
      <c r="H46" s="11">
        <v>1547.30769230769</v>
      </c>
      <c r="I46" s="11">
        <v>2140.19826077333</v>
      </c>
      <c r="J46" s="23">
        <v>264</v>
      </c>
      <c r="K46" s="24">
        <v>466.004046918974</v>
      </c>
      <c r="L46" s="10">
        <v>540</v>
      </c>
      <c r="M46" s="19"/>
      <c r="N46" s="20">
        <v>-10</v>
      </c>
      <c r="O46" s="11">
        <v>300</v>
      </c>
      <c r="P46" s="21">
        <v>5247.51</v>
      </c>
      <c r="Q46" s="22">
        <v>53.4</v>
      </c>
      <c r="R46" s="32">
        <f t="shared" si="1"/>
        <v>5194.11</v>
      </c>
      <c r="S46" s="33"/>
      <c r="T46" s="34" t="str">
        <f>VLOOKUP(C46,'[1]2025.10'!$B$3:$CM$800,38,0)</f>
        <v>湘潭思泉</v>
      </c>
      <c r="U46" s="35">
        <f ca="1">VLOOKUP(C46,[2]一线员工!$C$3:$CN$900,60,0)</f>
        <v>5194.11</v>
      </c>
      <c r="V46" s="1">
        <f ca="1" t="shared" si="2"/>
        <v>0</v>
      </c>
      <c r="W46" s="36">
        <f t="shared" si="3"/>
        <v>5247.50999999999</v>
      </c>
      <c r="X46" s="36">
        <f t="shared" si="4"/>
        <v>0</v>
      </c>
      <c r="Y46" s="1">
        <f t="shared" si="5"/>
        <v>199.773461538462</v>
      </c>
      <c r="AA46" s="38" t="e">
        <f>_xlfn.XLOOKUP($C46,[3]汇总!$C:$C,[3]汇总!$C:$C)</f>
        <v>#N/A</v>
      </c>
      <c r="AC46" s="2" t="s">
        <v>27</v>
      </c>
      <c r="AD46" s="2"/>
    </row>
    <row r="47" s="1" customFormat="1" ht="23" customHeight="1" spans="1:30">
      <c r="A47" s="7">
        <f t="shared" si="0"/>
        <v>44</v>
      </c>
      <c r="B47" s="7"/>
      <c r="C47" s="8" t="s">
        <v>74</v>
      </c>
      <c r="D47" s="9">
        <v>45914</v>
      </c>
      <c r="E47" s="10" t="s">
        <v>33</v>
      </c>
      <c r="F47" s="8">
        <v>23</v>
      </c>
      <c r="G47" s="8">
        <v>21.3</v>
      </c>
      <c r="H47" s="11">
        <v>1379.86956521739</v>
      </c>
      <c r="I47" s="11">
        <v>2021.48435653333</v>
      </c>
      <c r="J47" s="23">
        <v>282</v>
      </c>
      <c r="K47" s="24">
        <v>416.169967615541</v>
      </c>
      <c r="L47" s="10">
        <v>420</v>
      </c>
      <c r="M47" s="19"/>
      <c r="N47" s="20">
        <v>-331.253889366265</v>
      </c>
      <c r="O47" s="11">
        <v>0</v>
      </c>
      <c r="P47" s="21">
        <v>4188.27</v>
      </c>
      <c r="Q47" s="22">
        <v>34.8</v>
      </c>
      <c r="R47" s="32">
        <f t="shared" si="1"/>
        <v>4153.47</v>
      </c>
      <c r="S47" s="33"/>
      <c r="T47" s="34" t="str">
        <f>VLOOKUP(C47,'[1]2025.10'!$B$3:$CM$800,38,0)</f>
        <v>湘潭思泉</v>
      </c>
      <c r="U47" s="35">
        <f ca="1">VLOOKUP(C47,[2]一线员工!$C$3:$CN$900,60,0)</f>
        <v>4153.47</v>
      </c>
      <c r="V47" s="1">
        <f ca="1" t="shared" si="2"/>
        <v>0</v>
      </c>
      <c r="W47" s="36">
        <f t="shared" si="3"/>
        <v>4188.27</v>
      </c>
      <c r="X47" s="36">
        <f t="shared" si="4"/>
        <v>0</v>
      </c>
      <c r="Y47" s="1">
        <f t="shared" si="5"/>
        <v>180.585652173913</v>
      </c>
      <c r="AA47" s="38" t="e">
        <f>_xlfn.XLOOKUP($C47,[3]汇总!$C:$C,[3]汇总!$C:$C)</f>
        <v>#N/A</v>
      </c>
      <c r="AC47" s="2" t="s">
        <v>27</v>
      </c>
      <c r="AD47" s="2"/>
    </row>
    <row r="48" s="1" customFormat="1" ht="23" customHeight="1" spans="1:30">
      <c r="A48" s="7">
        <f t="shared" si="0"/>
        <v>45</v>
      </c>
      <c r="B48" s="7"/>
      <c r="C48" s="8" t="s">
        <v>75</v>
      </c>
      <c r="D48" s="9">
        <v>45917</v>
      </c>
      <c r="E48" s="10" t="s">
        <v>33</v>
      </c>
      <c r="F48" s="8">
        <v>25</v>
      </c>
      <c r="G48" s="8">
        <v>23.2</v>
      </c>
      <c r="H48" s="11">
        <v>1382.72</v>
      </c>
      <c r="I48" s="11">
        <v>2180.89674813333</v>
      </c>
      <c r="J48" s="23">
        <v>276</v>
      </c>
      <c r="K48" s="24">
        <v>731.753251866666</v>
      </c>
      <c r="L48" s="10">
        <v>460</v>
      </c>
      <c r="M48" s="19">
        <v>-20</v>
      </c>
      <c r="N48" s="20">
        <v>-10</v>
      </c>
      <c r="O48" s="11">
        <v>0</v>
      </c>
      <c r="P48" s="21">
        <v>5001.37</v>
      </c>
      <c r="Q48" s="22">
        <v>75.43</v>
      </c>
      <c r="R48" s="32">
        <f t="shared" si="1"/>
        <v>4925.94</v>
      </c>
      <c r="S48" s="33"/>
      <c r="T48" s="34" t="str">
        <f>VLOOKUP(C48,'[1]2025.10'!$B$3:$CM$800,38,0)</f>
        <v>湘潭思泉</v>
      </c>
      <c r="U48" s="35">
        <f ca="1">VLOOKUP(C48,[2]一线员工!$C$3:$CN$900,60,0)</f>
        <v>4925.94</v>
      </c>
      <c r="V48" s="1">
        <f ca="1" t="shared" si="2"/>
        <v>0</v>
      </c>
      <c r="W48" s="36">
        <f t="shared" si="3"/>
        <v>5001.37</v>
      </c>
      <c r="X48" s="36">
        <f t="shared" si="4"/>
        <v>0</v>
      </c>
      <c r="Y48" s="1">
        <f t="shared" si="5"/>
        <v>197.0376</v>
      </c>
      <c r="AA48" s="38" t="e">
        <f>_xlfn.XLOOKUP($C48,[3]汇总!$C:$C,[3]汇总!$C:$C)</f>
        <v>#N/A</v>
      </c>
      <c r="AC48" s="2" t="s">
        <v>27</v>
      </c>
      <c r="AD48" s="2"/>
    </row>
    <row r="49" s="1" customFormat="1" ht="23" customHeight="1" spans="1:30">
      <c r="A49" s="7">
        <f t="shared" si="0"/>
        <v>46</v>
      </c>
      <c r="B49" s="7"/>
      <c r="C49" s="8" t="s">
        <v>76</v>
      </c>
      <c r="D49" s="9">
        <v>45908</v>
      </c>
      <c r="E49" s="10" t="s">
        <v>33</v>
      </c>
      <c r="F49" s="8">
        <v>24</v>
      </c>
      <c r="G49" s="8">
        <v>22</v>
      </c>
      <c r="H49" s="11">
        <v>1365.83333333333</v>
      </c>
      <c r="I49" s="11">
        <v>2184.64272693333</v>
      </c>
      <c r="J49" s="23">
        <v>270</v>
      </c>
      <c r="K49" s="24">
        <v>429.843939733333</v>
      </c>
      <c r="L49" s="10">
        <v>440</v>
      </c>
      <c r="M49" s="19"/>
      <c r="N49" s="20"/>
      <c r="O49" s="11">
        <v>0</v>
      </c>
      <c r="P49" s="21">
        <v>4690.32</v>
      </c>
      <c r="Q49" s="22"/>
      <c r="R49" s="32">
        <f t="shared" si="1"/>
        <v>4690.32</v>
      </c>
      <c r="S49" s="33" t="s">
        <v>77</v>
      </c>
      <c r="T49" s="34" t="str">
        <f>VLOOKUP(C49,'[1]2025.10'!$B$3:$CM$800,38,0)</f>
        <v>湘潭思泉</v>
      </c>
      <c r="U49" s="35">
        <f ca="1">VLOOKUP(C49,[2]一线员工!$C$3:$CN$900,60,0)</f>
        <v>4690.32</v>
      </c>
      <c r="V49" s="1">
        <f ca="1" t="shared" si="2"/>
        <v>0</v>
      </c>
      <c r="W49" s="36">
        <f t="shared" si="3"/>
        <v>4690.31999999999</v>
      </c>
      <c r="X49" s="36">
        <f t="shared" si="4"/>
        <v>0</v>
      </c>
      <c r="Y49" s="1">
        <f t="shared" si="5"/>
        <v>195.43</v>
      </c>
      <c r="AA49" s="38" t="e">
        <f>_xlfn.XLOOKUP($C49,[3]汇总!$C:$C,[3]汇总!$C:$C)</f>
        <v>#N/A</v>
      </c>
      <c r="AC49" s="2" t="s">
        <v>27</v>
      </c>
      <c r="AD49" s="2"/>
    </row>
    <row r="50" s="1" customFormat="1" ht="23" customHeight="1" spans="1:30">
      <c r="A50" s="7">
        <f t="shared" si="0"/>
        <v>47</v>
      </c>
      <c r="B50" s="7"/>
      <c r="C50" s="8" t="s">
        <v>78</v>
      </c>
      <c r="D50" s="9">
        <v>45914</v>
      </c>
      <c r="E50" s="10" t="s">
        <v>33</v>
      </c>
      <c r="F50" s="8">
        <v>26</v>
      </c>
      <c r="G50" s="8">
        <v>16</v>
      </c>
      <c r="H50" s="11">
        <v>916.923076923077</v>
      </c>
      <c r="I50" s="11">
        <v>1456.46329386667</v>
      </c>
      <c r="J50" s="23">
        <v>237</v>
      </c>
      <c r="K50" s="24">
        <v>251.073629210257</v>
      </c>
      <c r="L50" s="10">
        <v>320</v>
      </c>
      <c r="M50" s="19"/>
      <c r="N50" s="20"/>
      <c r="O50" s="11">
        <v>0</v>
      </c>
      <c r="P50" s="21">
        <v>3181.46</v>
      </c>
      <c r="Q50" s="22"/>
      <c r="R50" s="32">
        <f t="shared" si="1"/>
        <v>3181.46</v>
      </c>
      <c r="S50" s="33" t="s">
        <v>79</v>
      </c>
      <c r="T50" s="34" t="str">
        <f>VLOOKUP(C50,'[1]2025.10'!$B$3:$CM$800,38,0)</f>
        <v>湘潭思泉</v>
      </c>
      <c r="U50" s="35">
        <f ca="1">VLOOKUP(C50,[2]一线员工!$C$3:$CN$900,60,0)</f>
        <v>3181.46</v>
      </c>
      <c r="V50" s="1">
        <f ca="1" t="shared" si="2"/>
        <v>0</v>
      </c>
      <c r="W50" s="36">
        <f t="shared" si="3"/>
        <v>3181.46</v>
      </c>
      <c r="X50" s="36">
        <f t="shared" si="4"/>
        <v>-4.09272615797818e-12</v>
      </c>
      <c r="Y50" s="1">
        <f t="shared" si="5"/>
        <v>122.363846153846</v>
      </c>
      <c r="AA50" s="38" t="e">
        <f>_xlfn.XLOOKUP($C50,[3]汇总!$C:$C,[3]汇总!$C:$C)</f>
        <v>#N/A</v>
      </c>
      <c r="AC50" s="2" t="s">
        <v>27</v>
      </c>
      <c r="AD50" s="2"/>
    </row>
    <row r="51" s="1" customFormat="1" ht="23" customHeight="1" spans="1:30">
      <c r="A51" s="7">
        <f t="shared" si="0"/>
        <v>48</v>
      </c>
      <c r="B51" s="7"/>
      <c r="C51" s="8" t="s">
        <v>80</v>
      </c>
      <c r="D51" s="9">
        <v>45925</v>
      </c>
      <c r="E51" s="10" t="s">
        <v>33</v>
      </c>
      <c r="F51" s="8">
        <v>26</v>
      </c>
      <c r="G51" s="8">
        <v>27</v>
      </c>
      <c r="H51" s="11">
        <v>1547.30769230769</v>
      </c>
      <c r="I51" s="11">
        <v>2174.71758756</v>
      </c>
      <c r="J51" s="23">
        <v>249</v>
      </c>
      <c r="K51" s="24">
        <v>416.004720132307</v>
      </c>
      <c r="L51" s="10">
        <v>540</v>
      </c>
      <c r="M51" s="19"/>
      <c r="N51" s="20">
        <v>-10</v>
      </c>
      <c r="O51" s="11">
        <v>300</v>
      </c>
      <c r="P51" s="21">
        <v>5217.03</v>
      </c>
      <c r="Q51" s="22">
        <v>53.4</v>
      </c>
      <c r="R51" s="32">
        <f t="shared" si="1"/>
        <v>5163.63</v>
      </c>
      <c r="S51" s="33" t="s">
        <v>58</v>
      </c>
      <c r="T51" s="34" t="str">
        <f>VLOOKUP(C51,'[1]2025.10'!$B$3:$CM$800,38,0)</f>
        <v>湘潭思泉</v>
      </c>
      <c r="U51" s="35">
        <f ca="1">VLOOKUP(C51,[2]一线员工!$C$3:$CN$900,60,0)</f>
        <v>5163.63</v>
      </c>
      <c r="V51" s="1">
        <f ca="1" t="shared" si="2"/>
        <v>0</v>
      </c>
      <c r="W51" s="36">
        <f t="shared" si="3"/>
        <v>5217.03</v>
      </c>
      <c r="X51" s="36">
        <f t="shared" si="4"/>
        <v>0</v>
      </c>
      <c r="Y51" s="1">
        <f t="shared" si="5"/>
        <v>198.601153846154</v>
      </c>
      <c r="AA51" s="38" t="e">
        <f>_xlfn.XLOOKUP($C51,[3]汇总!$C:$C,[3]汇总!$C:$C)</f>
        <v>#N/A</v>
      </c>
      <c r="AC51" s="2" t="s">
        <v>27</v>
      </c>
      <c r="AD51" s="2"/>
    </row>
    <row r="52" s="1" customFormat="1" ht="23" customHeight="1" spans="1:30">
      <c r="A52" s="7">
        <f t="shared" si="0"/>
        <v>49</v>
      </c>
      <c r="B52" s="7"/>
      <c r="C52" s="8" t="s">
        <v>81</v>
      </c>
      <c r="D52" s="9">
        <v>45946</v>
      </c>
      <c r="E52" s="10" t="s">
        <v>33</v>
      </c>
      <c r="F52" s="8">
        <v>26</v>
      </c>
      <c r="G52" s="8">
        <v>14</v>
      </c>
      <c r="H52" s="11">
        <v>802.307692307692</v>
      </c>
      <c r="I52" s="11">
        <v>1103.063488</v>
      </c>
      <c r="J52" s="23">
        <v>264</v>
      </c>
      <c r="K52" s="24">
        <v>327.388819692308</v>
      </c>
      <c r="L52" s="10">
        <v>280</v>
      </c>
      <c r="M52" s="19"/>
      <c r="N52" s="20">
        <v>-10</v>
      </c>
      <c r="O52" s="11">
        <v>0</v>
      </c>
      <c r="P52" s="21">
        <v>2766.76</v>
      </c>
      <c r="Q52" s="22">
        <v>24.06</v>
      </c>
      <c r="R52" s="32">
        <f t="shared" si="1"/>
        <v>2742.7</v>
      </c>
      <c r="S52" s="33"/>
      <c r="T52" s="34" t="str">
        <f>VLOOKUP(C52,'[1]2025.10'!$B$3:$CM$800,38,0)</f>
        <v>湘潭思泉</v>
      </c>
      <c r="U52" s="35">
        <f ca="1">VLOOKUP(C52,[2]一线员工!$C$3:$CN$900,60,0)</f>
        <v>2742.7</v>
      </c>
      <c r="V52" s="1">
        <f ca="1" t="shared" si="2"/>
        <v>0</v>
      </c>
      <c r="W52" s="36">
        <f t="shared" si="3"/>
        <v>2766.76</v>
      </c>
      <c r="X52" s="36">
        <f t="shared" si="4"/>
        <v>0</v>
      </c>
      <c r="Y52" s="1">
        <f t="shared" si="5"/>
        <v>105.488461538462</v>
      </c>
      <c r="AA52" s="38" t="e">
        <f>_xlfn.XLOOKUP($C52,[3]汇总!$C:$C,[3]汇总!$C:$C)</f>
        <v>#N/A</v>
      </c>
      <c r="AC52" s="2" t="s">
        <v>27</v>
      </c>
      <c r="AD52" s="2"/>
    </row>
    <row r="53" s="1" customFormat="1" ht="23" customHeight="1" spans="1:30">
      <c r="A53" s="7">
        <f t="shared" si="0"/>
        <v>50</v>
      </c>
      <c r="B53" s="7"/>
      <c r="C53" s="8" t="s">
        <v>82</v>
      </c>
      <c r="D53" s="9">
        <v>45948</v>
      </c>
      <c r="E53" s="10" t="s">
        <v>33</v>
      </c>
      <c r="F53" s="8">
        <v>26</v>
      </c>
      <c r="G53" s="8">
        <v>10</v>
      </c>
      <c r="H53" s="11">
        <v>573.076923076923</v>
      </c>
      <c r="I53" s="11">
        <v>647.06592</v>
      </c>
      <c r="J53" s="23">
        <v>273</v>
      </c>
      <c r="K53" s="24">
        <v>216.927156923077</v>
      </c>
      <c r="L53" s="10">
        <v>200</v>
      </c>
      <c r="M53" s="19"/>
      <c r="N53" s="20"/>
      <c r="O53" s="11">
        <v>0</v>
      </c>
      <c r="P53" s="21">
        <v>1910.07</v>
      </c>
      <c r="Q53" s="22"/>
      <c r="R53" s="32">
        <f t="shared" si="1"/>
        <v>1910.07</v>
      </c>
      <c r="S53" s="33"/>
      <c r="T53" s="34" t="str">
        <f>VLOOKUP(C53,'[1]2025.10'!$B$3:$CM$800,38,0)</f>
        <v>湘潭思泉</v>
      </c>
      <c r="U53" s="35">
        <f ca="1">VLOOKUP(C53,[2]一线员工!$C$3:$CN$900,60,0)</f>
        <v>1910.07</v>
      </c>
      <c r="V53" s="1">
        <f ca="1" t="shared" si="2"/>
        <v>0</v>
      </c>
      <c r="W53" s="36">
        <f t="shared" si="3"/>
        <v>1910.07</v>
      </c>
      <c r="X53" s="36">
        <f t="shared" si="4"/>
        <v>0</v>
      </c>
      <c r="Y53" s="1">
        <f t="shared" si="5"/>
        <v>73.4642307692308</v>
      </c>
      <c r="AA53" s="38" t="e">
        <f>_xlfn.XLOOKUP($C53,[3]汇总!$C:$C,[3]汇总!$C:$C)</f>
        <v>#N/A</v>
      </c>
      <c r="AC53" s="2" t="s">
        <v>27</v>
      </c>
      <c r="AD53" s="2"/>
    </row>
    <row r="54" s="1" customFormat="1" ht="23" customHeight="1" spans="1:30">
      <c r="A54" s="7">
        <f t="shared" si="0"/>
        <v>51</v>
      </c>
      <c r="B54" s="7"/>
      <c r="C54" s="8" t="s">
        <v>83</v>
      </c>
      <c r="D54" s="9">
        <v>45950</v>
      </c>
      <c r="E54" s="10" t="s">
        <v>33</v>
      </c>
      <c r="F54" s="8">
        <v>26</v>
      </c>
      <c r="G54" s="8">
        <v>10</v>
      </c>
      <c r="H54" s="11">
        <v>573.076923076923</v>
      </c>
      <c r="I54" s="11">
        <v>694.48992</v>
      </c>
      <c r="J54" s="23">
        <v>249</v>
      </c>
      <c r="K54" s="24">
        <v>156.923156923077</v>
      </c>
      <c r="L54" s="10">
        <v>200</v>
      </c>
      <c r="M54" s="19"/>
      <c r="N54" s="20"/>
      <c r="O54" s="11">
        <v>0</v>
      </c>
      <c r="P54" s="21">
        <v>1873.49</v>
      </c>
      <c r="Q54" s="22"/>
      <c r="R54" s="32">
        <f t="shared" si="1"/>
        <v>1873.49</v>
      </c>
      <c r="S54" s="33"/>
      <c r="T54" s="34" t="str">
        <f>VLOOKUP(C54,'[1]2025.10'!$B$3:$CM$800,38,0)</f>
        <v>湖南诚展</v>
      </c>
      <c r="U54" s="35">
        <f ca="1">VLOOKUP(C54,[2]一线员工!$C$3:$CN$900,60,0)</f>
        <v>1873.49</v>
      </c>
      <c r="V54" s="1">
        <f ca="1" t="shared" si="2"/>
        <v>0</v>
      </c>
      <c r="W54" s="36">
        <f t="shared" si="3"/>
        <v>1873.49</v>
      </c>
      <c r="X54" s="36">
        <f t="shared" si="4"/>
        <v>0</v>
      </c>
      <c r="Y54" s="1">
        <f t="shared" si="5"/>
        <v>72.0573076923077</v>
      </c>
      <c r="AA54" s="38" t="e">
        <f>_xlfn.XLOOKUP($C54,[3]汇总!$C:$C,[3]汇总!$C:$C)</f>
        <v>#N/A</v>
      </c>
      <c r="AC54" s="2" t="s">
        <v>27</v>
      </c>
      <c r="AD54" s="2"/>
    </row>
    <row r="55" s="1" customFormat="1" ht="23" customHeight="1" spans="1:30">
      <c r="A55" s="7">
        <f t="shared" si="0"/>
        <v>52</v>
      </c>
      <c r="B55" s="7"/>
      <c r="C55" s="8" t="s">
        <v>84</v>
      </c>
      <c r="D55" s="9">
        <v>45951</v>
      </c>
      <c r="E55" s="10" t="s">
        <v>33</v>
      </c>
      <c r="F55" s="8">
        <v>26</v>
      </c>
      <c r="G55" s="8">
        <v>9</v>
      </c>
      <c r="H55" s="11">
        <v>515.769230769231</v>
      </c>
      <c r="I55" s="11">
        <v>608.154528</v>
      </c>
      <c r="J55" s="23">
        <v>270</v>
      </c>
      <c r="K55" s="24">
        <v>141.226241230769</v>
      </c>
      <c r="L55" s="10">
        <v>180</v>
      </c>
      <c r="M55" s="19"/>
      <c r="N55" s="20">
        <v>-20</v>
      </c>
      <c r="O55" s="11">
        <v>0</v>
      </c>
      <c r="P55" s="21">
        <v>1695.15</v>
      </c>
      <c r="Q55" s="22">
        <v>26.26</v>
      </c>
      <c r="R55" s="32">
        <f t="shared" si="1"/>
        <v>1668.89</v>
      </c>
      <c r="S55" s="33" t="s">
        <v>85</v>
      </c>
      <c r="T55" s="34" t="str">
        <f>VLOOKUP(C55,'[1]2025.10'!$B$3:$CM$800,38,0)</f>
        <v>湘潭思泉</v>
      </c>
      <c r="U55" s="35">
        <f ca="1">VLOOKUP(C55,[2]一线员工!$C$3:$CN$900,60,0)</f>
        <v>1668.89</v>
      </c>
      <c r="V55" s="1">
        <f ca="1" t="shared" si="2"/>
        <v>0</v>
      </c>
      <c r="W55" s="36">
        <f t="shared" si="3"/>
        <v>1695.15</v>
      </c>
      <c r="X55" s="36">
        <f t="shared" si="4"/>
        <v>0</v>
      </c>
      <c r="Y55" s="1">
        <f t="shared" si="5"/>
        <v>64.1880769230769</v>
      </c>
      <c r="AA55" s="38" t="e">
        <f>_xlfn.XLOOKUP($C55,[3]汇总!$C:$C,[3]汇总!$C:$C)</f>
        <v>#N/A</v>
      </c>
      <c r="AC55" s="2" t="s">
        <v>27</v>
      </c>
      <c r="AD55" s="2"/>
    </row>
    <row r="56" s="1" customFormat="1" ht="23" customHeight="1" spans="1:30">
      <c r="A56" s="7">
        <f t="shared" si="0"/>
        <v>53</v>
      </c>
      <c r="B56" s="7"/>
      <c r="C56" s="8" t="s">
        <v>86</v>
      </c>
      <c r="D56" s="9">
        <v>45939</v>
      </c>
      <c r="E56" s="10" t="s">
        <v>33</v>
      </c>
      <c r="F56" s="8">
        <v>26</v>
      </c>
      <c r="G56" s="8">
        <v>6</v>
      </c>
      <c r="H56" s="11">
        <v>343.846153846154</v>
      </c>
      <c r="I56" s="11">
        <v>470.588352</v>
      </c>
      <c r="J56" s="23">
        <v>0</v>
      </c>
      <c r="K56" s="24">
        <v>94.1554941538462</v>
      </c>
      <c r="L56" s="10">
        <v>120</v>
      </c>
      <c r="M56" s="19"/>
      <c r="N56" s="20">
        <v>-20</v>
      </c>
      <c r="O56" s="11">
        <v>0</v>
      </c>
      <c r="P56" s="21">
        <v>1008.59</v>
      </c>
      <c r="Q56" s="22"/>
      <c r="R56" s="32">
        <f t="shared" si="1"/>
        <v>1008.59</v>
      </c>
      <c r="S56" s="33" t="s">
        <v>87</v>
      </c>
      <c r="T56" s="34" t="str">
        <f>VLOOKUP(C56,'[1]2025.10'!$B$3:$CM$800,38,0)</f>
        <v>湘潭思泉</v>
      </c>
      <c r="U56" s="35">
        <f ca="1">VLOOKUP(C56,[2]一线员工!$C$3:$CN$900,60,0)</f>
        <v>1008.59</v>
      </c>
      <c r="V56" s="1">
        <f ca="1" t="shared" si="2"/>
        <v>0</v>
      </c>
      <c r="W56" s="36">
        <f t="shared" si="3"/>
        <v>1008.59</v>
      </c>
      <c r="X56" s="36">
        <f t="shared" si="4"/>
        <v>0</v>
      </c>
      <c r="Y56" s="1">
        <f t="shared" si="5"/>
        <v>38.7919230769231</v>
      </c>
      <c r="AA56" s="38" t="e">
        <f>_xlfn.XLOOKUP($C56,[3]汇总!$C:$C,[3]汇总!$C:$C)</f>
        <v>#N/A</v>
      </c>
      <c r="AC56" s="2" t="s">
        <v>27</v>
      </c>
      <c r="AD56" s="2"/>
    </row>
    <row r="57" s="1" customFormat="1" ht="23" customHeight="1" spans="1:30">
      <c r="A57" s="7">
        <f t="shared" si="0"/>
        <v>54</v>
      </c>
      <c r="B57" s="7"/>
      <c r="C57" s="8" t="s">
        <v>88</v>
      </c>
      <c r="D57" s="9">
        <v>45939</v>
      </c>
      <c r="E57" s="10" t="s">
        <v>33</v>
      </c>
      <c r="F57" s="8">
        <v>26</v>
      </c>
      <c r="G57" s="8">
        <v>4</v>
      </c>
      <c r="H57" s="11">
        <v>229.230769230769</v>
      </c>
      <c r="I57" s="11">
        <v>313.725568</v>
      </c>
      <c r="J57" s="23">
        <v>0</v>
      </c>
      <c r="K57" s="24">
        <v>62.7736627692307</v>
      </c>
      <c r="L57" s="10">
        <v>80</v>
      </c>
      <c r="M57" s="19"/>
      <c r="N57" s="20"/>
      <c r="O57" s="11">
        <v>0</v>
      </c>
      <c r="P57" s="21">
        <v>685.73</v>
      </c>
      <c r="Q57" s="22"/>
      <c r="R57" s="32">
        <f t="shared" si="1"/>
        <v>685.73</v>
      </c>
      <c r="S57" s="33" t="s">
        <v>89</v>
      </c>
      <c r="T57" s="34" t="str">
        <f>VLOOKUP(C57,'[1]2025.10'!$B$3:$CM$800,38,0)</f>
        <v>湘潭思泉</v>
      </c>
      <c r="U57" s="35">
        <f ca="1">VLOOKUP(C57,[2]一线员工!$C$3:$CN$900,60,0)</f>
        <v>685.73</v>
      </c>
      <c r="V57" s="1">
        <f ca="1" t="shared" si="2"/>
        <v>0</v>
      </c>
      <c r="W57" s="36">
        <f t="shared" si="3"/>
        <v>685.73</v>
      </c>
      <c r="X57" s="36">
        <f t="shared" si="4"/>
        <v>0</v>
      </c>
      <c r="Y57" s="1">
        <f t="shared" si="5"/>
        <v>26.3742307692308</v>
      </c>
      <c r="AA57" s="38" t="e">
        <f>_xlfn.XLOOKUP($C57,[3]汇总!$C:$C,[3]汇总!$C:$C)</f>
        <v>#N/A</v>
      </c>
      <c r="AC57" s="2" t="s">
        <v>27</v>
      </c>
      <c r="AD57" s="2"/>
    </row>
    <row r="58" s="1" customFormat="1" ht="23" customHeight="1" spans="1:30">
      <c r="A58" s="7">
        <f t="shared" si="0"/>
        <v>55</v>
      </c>
      <c r="B58" s="7"/>
      <c r="C58" s="8" t="s">
        <v>90</v>
      </c>
      <c r="D58" s="9">
        <v>45705</v>
      </c>
      <c r="E58" s="10" t="s">
        <v>33</v>
      </c>
      <c r="F58" s="8">
        <v>26</v>
      </c>
      <c r="G58" s="8">
        <v>18</v>
      </c>
      <c r="H58" s="11">
        <v>1031.53846153846</v>
      </c>
      <c r="I58" s="11">
        <v>1968.58632</v>
      </c>
      <c r="J58" s="23">
        <v>294</v>
      </c>
      <c r="K58" s="24">
        <v>1820.92521846154</v>
      </c>
      <c r="L58" s="10">
        <v>360</v>
      </c>
      <c r="M58" s="19"/>
      <c r="N58" s="20"/>
      <c r="O58" s="11">
        <v>0</v>
      </c>
      <c r="P58" s="21">
        <v>5475.05</v>
      </c>
      <c r="Q58" s="22">
        <v>62</v>
      </c>
      <c r="R58" s="32">
        <f t="shared" si="1"/>
        <v>5413.05</v>
      </c>
      <c r="S58" s="33"/>
      <c r="T58" s="34" t="str">
        <f>VLOOKUP(C58,'[1]2025.10'!$B$3:$CM$800,38,0)</f>
        <v>湘潭思泉</v>
      </c>
      <c r="U58" s="35">
        <f ca="1">VLOOKUP(C58,[2]一线员工!$C$3:$CN$900,60,0)</f>
        <v>5413.05</v>
      </c>
      <c r="V58" s="1">
        <f ca="1" t="shared" si="2"/>
        <v>0</v>
      </c>
      <c r="W58" s="36">
        <f t="shared" si="3"/>
        <v>5475.05</v>
      </c>
      <c r="X58" s="36">
        <f t="shared" si="4"/>
        <v>0</v>
      </c>
      <c r="Y58" s="1">
        <f t="shared" si="5"/>
        <v>208.194230769231</v>
      </c>
      <c r="AA58" s="38" t="str">
        <f>_xlfn.XLOOKUP($C58,[3]汇总!$C:$C,[3]汇总!$C:$C)</f>
        <v>马凤</v>
      </c>
      <c r="AC58" s="2" t="s">
        <v>27</v>
      </c>
      <c r="AD58" s="2"/>
    </row>
    <row r="59" s="1" customFormat="1" ht="23" customHeight="1" spans="1:30">
      <c r="A59" s="7">
        <f t="shared" si="0"/>
        <v>56</v>
      </c>
      <c r="B59" s="7"/>
      <c r="C59" s="8" t="s">
        <v>91</v>
      </c>
      <c r="D59" s="9">
        <v>45591</v>
      </c>
      <c r="E59" s="10" t="s">
        <v>92</v>
      </c>
      <c r="F59" s="8">
        <v>26</v>
      </c>
      <c r="G59" s="8">
        <v>27</v>
      </c>
      <c r="H59" s="11">
        <v>1547.30769230769</v>
      </c>
      <c r="I59" s="11">
        <v>2762.01948</v>
      </c>
      <c r="J59" s="23">
        <v>285</v>
      </c>
      <c r="K59" s="24">
        <v>830.302827692308</v>
      </c>
      <c r="L59" s="10">
        <v>540</v>
      </c>
      <c r="M59" s="19"/>
      <c r="N59" s="20"/>
      <c r="O59" s="11">
        <v>300</v>
      </c>
      <c r="P59" s="21">
        <v>6264.63</v>
      </c>
      <c r="Q59" s="22"/>
      <c r="R59" s="32">
        <f t="shared" si="1"/>
        <v>6264.63</v>
      </c>
      <c r="S59" s="33"/>
      <c r="T59" s="34" t="str">
        <f>VLOOKUP(C59,'[1]2025.10'!$B$3:$CM$800,38,0)</f>
        <v>湖南诚展</v>
      </c>
      <c r="U59" s="35">
        <f ca="1">VLOOKUP(C59,[2]一线员工!$C$3:$CN$900,60,0)</f>
        <v>6264.63</v>
      </c>
      <c r="V59" s="1">
        <f ca="1" t="shared" si="2"/>
        <v>0</v>
      </c>
      <c r="W59" s="36">
        <f t="shared" si="3"/>
        <v>6264.63</v>
      </c>
      <c r="X59" s="36">
        <f t="shared" si="4"/>
        <v>0</v>
      </c>
      <c r="Y59" s="1">
        <f t="shared" si="5"/>
        <v>240.947307692308</v>
      </c>
      <c r="AA59" s="38" t="str">
        <f>_xlfn.XLOOKUP($C59,[3]汇总!$C:$C,[3]汇总!$C:$C)</f>
        <v>李需</v>
      </c>
      <c r="AC59" s="2" t="s">
        <v>27</v>
      </c>
      <c r="AD59" s="2"/>
    </row>
    <row r="60" s="1" customFormat="1" ht="23" customHeight="1" spans="1:30">
      <c r="A60" s="7">
        <f t="shared" si="0"/>
        <v>57</v>
      </c>
      <c r="B60" s="7"/>
      <c r="C60" s="8" t="s">
        <v>93</v>
      </c>
      <c r="D60" s="9">
        <v>45727</v>
      </c>
      <c r="E60" s="10" t="s">
        <v>92</v>
      </c>
      <c r="F60" s="8">
        <v>26</v>
      </c>
      <c r="G60" s="8">
        <v>25</v>
      </c>
      <c r="H60" s="11">
        <v>1432.69230769231</v>
      </c>
      <c r="I60" s="11">
        <v>2654.861</v>
      </c>
      <c r="J60" s="23">
        <v>246</v>
      </c>
      <c r="K60" s="24">
        <v>840.536692307693</v>
      </c>
      <c r="L60" s="10">
        <v>500</v>
      </c>
      <c r="M60" s="19"/>
      <c r="N60" s="20"/>
      <c r="O60" s="11">
        <v>200</v>
      </c>
      <c r="P60" s="21">
        <v>5874.09</v>
      </c>
      <c r="Q60" s="22"/>
      <c r="R60" s="32">
        <f t="shared" si="1"/>
        <v>5874.09</v>
      </c>
      <c r="S60" s="33"/>
      <c r="T60" s="34" t="str">
        <f>VLOOKUP(C60,'[1]2025.10'!$B$3:$CM$800,38,0)</f>
        <v>湘潭思泉</v>
      </c>
      <c r="U60" s="35">
        <f ca="1">VLOOKUP(C60,[2]一线员工!$C$3:$CN$900,60,0)</f>
        <v>5874.09</v>
      </c>
      <c r="V60" s="1">
        <f ca="1" t="shared" si="2"/>
        <v>0</v>
      </c>
      <c r="W60" s="36">
        <f t="shared" si="3"/>
        <v>5874.09</v>
      </c>
      <c r="X60" s="36">
        <f t="shared" si="4"/>
        <v>0</v>
      </c>
      <c r="Y60" s="1">
        <f t="shared" si="5"/>
        <v>225.926538461538</v>
      </c>
      <c r="AA60" s="38"/>
      <c r="AC60" s="2" t="s">
        <v>27</v>
      </c>
      <c r="AD60" s="2"/>
    </row>
    <row r="61" s="1" customFormat="1" ht="23" customHeight="1" spans="1:30">
      <c r="A61" s="7">
        <f t="shared" si="0"/>
        <v>58</v>
      </c>
      <c r="B61" s="7"/>
      <c r="C61" s="8" t="s">
        <v>94</v>
      </c>
      <c r="D61" s="9">
        <v>45727</v>
      </c>
      <c r="E61" s="10" t="s">
        <v>33</v>
      </c>
      <c r="F61" s="8">
        <v>23</v>
      </c>
      <c r="G61" s="8">
        <v>23</v>
      </c>
      <c r="H61" s="11">
        <v>1490</v>
      </c>
      <c r="I61" s="11">
        <v>2414.680353</v>
      </c>
      <c r="J61" s="23">
        <v>243</v>
      </c>
      <c r="K61" s="24">
        <v>843.129647000001</v>
      </c>
      <c r="L61" s="10">
        <v>460</v>
      </c>
      <c r="M61" s="19"/>
      <c r="N61" s="20">
        <v>-20</v>
      </c>
      <c r="O61" s="11">
        <v>300</v>
      </c>
      <c r="P61" s="21">
        <v>5730.81</v>
      </c>
      <c r="Q61" s="22"/>
      <c r="R61" s="32">
        <f t="shared" si="1"/>
        <v>5730.81</v>
      </c>
      <c r="S61" s="33"/>
      <c r="T61" s="34" t="str">
        <f>VLOOKUP(C61,'[1]2025.10'!$B$3:$CM$800,38,0)</f>
        <v>湘潭思泉</v>
      </c>
      <c r="U61" s="35">
        <f ca="1">VLOOKUP(C61,[2]一线员工!$C$3:$CN$900,60,0)</f>
        <v>5730.81</v>
      </c>
      <c r="V61" s="1">
        <f ca="1" t="shared" si="2"/>
        <v>0</v>
      </c>
      <c r="W61" s="36">
        <f t="shared" si="3"/>
        <v>5730.81</v>
      </c>
      <c r="X61" s="36">
        <f t="shared" si="4"/>
        <v>0</v>
      </c>
      <c r="Y61" s="1">
        <f t="shared" si="5"/>
        <v>249.165652173913</v>
      </c>
      <c r="AA61" s="38"/>
      <c r="AC61" s="2" t="s">
        <v>27</v>
      </c>
      <c r="AD61" s="2"/>
    </row>
    <row r="62" s="1" customFormat="1" ht="23" customHeight="1" spans="1:24">
      <c r="A62" s="40" t="s">
        <v>95</v>
      </c>
      <c r="B62" s="40" t="s">
        <v>95</v>
      </c>
      <c r="C62" s="40" t="s">
        <v>95</v>
      </c>
      <c r="D62" s="40"/>
      <c r="E62" s="41"/>
      <c r="F62" s="41"/>
      <c r="G62" s="41"/>
      <c r="H62" s="32">
        <f t="shared" ref="H62:R62" si="6">SUM(H4:H61)</f>
        <v>81198.1340468227</v>
      </c>
      <c r="I62" s="32">
        <f t="shared" si="6"/>
        <v>126186.761134048</v>
      </c>
      <c r="J62" s="32">
        <f t="shared" si="6"/>
        <v>16364</v>
      </c>
      <c r="K62" s="32">
        <f t="shared" si="6"/>
        <v>33623.1387084957</v>
      </c>
      <c r="L62" s="32">
        <f t="shared" si="6"/>
        <v>26488</v>
      </c>
      <c r="M62" s="32">
        <f t="shared" si="6"/>
        <v>-180</v>
      </c>
      <c r="N62" s="32">
        <f t="shared" si="6"/>
        <v>-721.253889366265</v>
      </c>
      <c r="O62" s="32">
        <f t="shared" si="6"/>
        <v>10400</v>
      </c>
      <c r="P62" s="32">
        <f t="shared" si="6"/>
        <v>293358.78</v>
      </c>
      <c r="Q62" s="32">
        <f t="shared" si="6"/>
        <v>963.2</v>
      </c>
      <c r="R62" s="42">
        <f t="shared" si="6"/>
        <v>292395.58</v>
      </c>
      <c r="S62" s="40"/>
      <c r="U62" s="1">
        <f ca="1">SUM(U4:U61)</f>
        <v>292395.58</v>
      </c>
      <c r="V62" s="43">
        <f ca="1">SUM(V4:V59)</f>
        <v>0</v>
      </c>
      <c r="W62" s="36">
        <f>SUM(W4:W61)</f>
        <v>293358.78</v>
      </c>
      <c r="X62" s="36">
        <f>SUM(X4:X59)</f>
        <v>-7.73070496506989e-12</v>
      </c>
    </row>
    <row r="63" s="1" customFormat="1" ht="12" customHeight="1" spans="1:24">
      <c r="A63" s="13"/>
      <c r="B63" s="13"/>
      <c r="C63" s="13"/>
      <c r="D63" s="13"/>
      <c r="E63" s="13"/>
      <c r="F63" s="13"/>
      <c r="G63" s="13"/>
      <c r="H63" s="14"/>
      <c r="I63" s="14"/>
      <c r="J63" s="14"/>
      <c r="K63" s="14"/>
      <c r="L63" s="25"/>
      <c r="M63" s="14"/>
      <c r="N63" s="25"/>
      <c r="O63" s="25"/>
      <c r="P63" s="14"/>
      <c r="Q63" s="14"/>
      <c r="R63" s="14"/>
      <c r="S63" s="37"/>
      <c r="T63" s="37"/>
      <c r="W63" s="36"/>
      <c r="X63" s="36"/>
    </row>
    <row r="64" s="1" customFormat="1" spans="1:18">
      <c r="A64" s="3"/>
      <c r="B64" s="3"/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  <c r="N64" s="3"/>
      <c r="O64" s="3"/>
      <c r="P64" s="3"/>
      <c r="Q64" s="3"/>
      <c r="R64" s="3"/>
    </row>
    <row r="65" s="1" customFormat="1" spans="1:20">
      <c r="A65" s="3"/>
      <c r="B65" s="3"/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  <c r="N65" s="3"/>
      <c r="O65" s="3">
        <v>322401.83</v>
      </c>
      <c r="P65" s="3">
        <f t="shared" ref="P65:R65" si="7">SUM(P4:P61)</f>
        <v>293358.78</v>
      </c>
      <c r="Q65" s="3">
        <f t="shared" si="7"/>
        <v>963.2</v>
      </c>
      <c r="R65" s="3">
        <f t="shared" si="7"/>
        <v>292395.58</v>
      </c>
      <c r="T65" s="1">
        <v>287382.41</v>
      </c>
    </row>
    <row r="66" s="1" customFormat="1" spans="1:18">
      <c r="A66" s="3"/>
      <c r="B66" s="3"/>
      <c r="C66" s="3"/>
      <c r="D66" s="3"/>
      <c r="E66" s="3"/>
      <c r="F66" s="3"/>
      <c r="G66" s="3"/>
      <c r="H66" s="3"/>
      <c r="I66" s="3"/>
      <c r="J66" s="3"/>
      <c r="K66" s="4"/>
      <c r="L66" s="3"/>
      <c r="M66" s="44" t="s">
        <v>96</v>
      </c>
      <c r="N66" s="3"/>
      <c r="O66" s="3"/>
      <c r="P66" s="3"/>
      <c r="Q66" s="3"/>
      <c r="R66" s="45">
        <f>湖南诚展13!Q17+湘潭思泉30!Q34+德顺5!Q9+东方人才1!Q5+湘潭宏顺9!Q13</f>
        <v>292395.58</v>
      </c>
    </row>
    <row r="67" s="1" customFormat="1" ht="15" customHeight="1" spans="1:20">
      <c r="A67" s="3"/>
      <c r="B67" s="3"/>
      <c r="C67" s="3"/>
      <c r="D67" s="3"/>
      <c r="E67" s="3"/>
      <c r="F67" s="3"/>
      <c r="G67" s="3"/>
      <c r="H67" s="3"/>
      <c r="I67" s="3"/>
      <c r="J67" s="3"/>
      <c r="K67" s="3" t="s">
        <v>97</v>
      </c>
      <c r="L67" s="3">
        <v>13</v>
      </c>
      <c r="M67" s="3">
        <f>SUMIFS($R:$R,$T:$T,$K67,$AC:$AC,"劳务发放")</f>
        <v>71118.67</v>
      </c>
      <c r="N67" s="3"/>
      <c r="O67" s="3">
        <v>1</v>
      </c>
      <c r="P67" s="3">
        <f t="shared" ref="P67:R67" si="8">P8+P9+P10+P11+P12+P13+P14+P17+P20+P26+P28+P54+P59</f>
        <v>71291.24</v>
      </c>
      <c r="Q67" s="3">
        <f t="shared" si="8"/>
        <v>172.57</v>
      </c>
      <c r="R67" s="3">
        <f t="shared" si="8"/>
        <v>71118.67</v>
      </c>
      <c r="S67" s="1" t="s">
        <v>97</v>
      </c>
      <c r="T67" s="1">
        <v>13</v>
      </c>
    </row>
    <row r="68" s="1" customFormat="1" ht="15" customHeight="1" spans="1:20">
      <c r="A68" s="3"/>
      <c r="B68" s="3"/>
      <c r="C68" s="3"/>
      <c r="D68" s="3"/>
      <c r="E68" s="3"/>
      <c r="F68" s="3"/>
      <c r="G68" s="3"/>
      <c r="H68" s="3"/>
      <c r="I68" s="3"/>
      <c r="J68" s="3"/>
      <c r="K68" s="3" t="s">
        <v>98</v>
      </c>
      <c r="L68" s="3">
        <v>30</v>
      </c>
      <c r="M68" s="3">
        <f>SUMIFS($R:$R,$T:$T,$K68,$AC:$AC,"劳务发放")</f>
        <v>137617.65</v>
      </c>
      <c r="N68" s="3"/>
      <c r="O68" s="3">
        <v>2</v>
      </c>
      <c r="P68" s="3">
        <f t="shared" ref="P68:R68" si="9">P15++P22+P27+P29+P30+P31+P33+P35+P36+P37+P38+P39+P41+P43+P44+P45+P46+P47+P48+P49+P50+P51+P52+P53+P55+P56+P57+P58+P60+P61</f>
        <v>138095.39</v>
      </c>
      <c r="Q68" s="3">
        <f t="shared" si="9"/>
        <v>477.74</v>
      </c>
      <c r="R68" s="3">
        <f t="shared" si="9"/>
        <v>137617.65</v>
      </c>
      <c r="S68" s="1" t="s">
        <v>98</v>
      </c>
      <c r="T68" s="1">
        <v>30</v>
      </c>
    </row>
    <row r="69" s="1" customFormat="1" ht="15" customHeight="1" spans="1:20">
      <c r="A69" s="3"/>
      <c r="B69" s="3"/>
      <c r="C69" s="3"/>
      <c r="D69" s="3"/>
      <c r="E69" s="3"/>
      <c r="F69" s="3"/>
      <c r="G69" s="3"/>
      <c r="H69" s="3"/>
      <c r="I69" s="3"/>
      <c r="J69" s="3"/>
      <c r="K69" s="3" t="s">
        <v>99</v>
      </c>
      <c r="L69" s="3">
        <v>1</v>
      </c>
      <c r="M69" s="3">
        <f>SUMIFS($R:$R,$T:$T,$K69,$AC:$AC,"劳务发放")</f>
        <v>4859.32</v>
      </c>
      <c r="N69" s="3"/>
      <c r="O69" s="3">
        <v>3</v>
      </c>
      <c r="P69" s="3">
        <f t="shared" ref="P69:R69" si="10">P16</f>
        <v>4859.32</v>
      </c>
      <c r="Q69" s="3">
        <f t="shared" si="10"/>
        <v>0</v>
      </c>
      <c r="R69" s="3">
        <f t="shared" si="10"/>
        <v>4859.32</v>
      </c>
      <c r="S69" s="1" t="s">
        <v>99</v>
      </c>
      <c r="T69" s="1">
        <v>1</v>
      </c>
    </row>
    <row r="70" s="1" customFormat="1" ht="15" customHeight="1" spans="1:20">
      <c r="A70" s="3"/>
      <c r="B70" s="3"/>
      <c r="C70" s="3"/>
      <c r="D70" s="3"/>
      <c r="E70" s="3"/>
      <c r="F70" s="3"/>
      <c r="G70" s="3"/>
      <c r="H70" s="3"/>
      <c r="I70" s="3"/>
      <c r="J70" s="3"/>
      <c r="K70" s="3" t="s">
        <v>100</v>
      </c>
      <c r="L70" s="3">
        <v>5</v>
      </c>
      <c r="M70" s="3">
        <f>SUMIFS($R:$R,$T:$T,$K70,$AC:$AC,"劳务发放")</f>
        <v>25942.14</v>
      </c>
      <c r="N70" s="3"/>
      <c r="O70" s="3">
        <v>4</v>
      </c>
      <c r="P70" s="3">
        <f t="shared" ref="P70:R70" si="11">P18+P19+P21+P40+P42</f>
        <v>25993.39</v>
      </c>
      <c r="Q70" s="3">
        <f t="shared" si="11"/>
        <v>51.25</v>
      </c>
      <c r="R70" s="3">
        <f t="shared" si="11"/>
        <v>25942.14</v>
      </c>
      <c r="S70" s="1" t="s">
        <v>100</v>
      </c>
      <c r="T70" s="1">
        <v>5</v>
      </c>
    </row>
    <row r="71" s="1" customFormat="1" ht="15" customHeight="1" spans="1:20">
      <c r="A71" s="3"/>
      <c r="B71" s="3"/>
      <c r="C71" s="3"/>
      <c r="D71" s="3"/>
      <c r="E71" s="3"/>
      <c r="F71" s="3"/>
      <c r="G71" s="3"/>
      <c r="H71" s="3"/>
      <c r="I71" s="3"/>
      <c r="J71" s="3"/>
      <c r="K71" s="3" t="s">
        <v>101</v>
      </c>
      <c r="L71" s="3">
        <v>9</v>
      </c>
      <c r="M71" s="3">
        <f>SUMIFS($R:$R,$T:$T,$K71,$AC:$AC,"劳务发放")</f>
        <v>52857.8</v>
      </c>
      <c r="N71" s="3"/>
      <c r="O71" s="3">
        <v>5</v>
      </c>
      <c r="P71" s="3">
        <f t="shared" ref="P71:R71" si="12">P4+P5+P6+P7+P23+P24+P25+P32+P34</f>
        <v>53119.44</v>
      </c>
      <c r="Q71" s="3">
        <f t="shared" si="12"/>
        <v>261.64</v>
      </c>
      <c r="R71" s="3">
        <f t="shared" si="12"/>
        <v>52857.8</v>
      </c>
      <c r="S71" s="1" t="s">
        <v>102</v>
      </c>
      <c r="T71" s="1">
        <v>9</v>
      </c>
    </row>
    <row r="72" s="39" customFormat="1" ht="15" customHeight="1" spans="1:15">
      <c r="A72" s="3"/>
      <c r="B72" s="3"/>
      <c r="C72" s="3"/>
      <c r="D72" s="3"/>
      <c r="E72" s="3"/>
      <c r="F72" s="3"/>
      <c r="G72" s="3"/>
      <c r="H72" s="3"/>
      <c r="I72" s="3"/>
      <c r="J72" s="3"/>
      <c r="L72" s="39">
        <f>SUBTOTAL(9,L67:L71)</f>
        <v>58</v>
      </c>
      <c r="N72" s="3"/>
      <c r="O72" s="3"/>
    </row>
    <row r="73" s="39" customFormat="1" spans="1:20">
      <c r="A73" s="3"/>
      <c r="B73" s="3"/>
      <c r="C73" s="3"/>
      <c r="D73" s="3"/>
      <c r="E73" s="3"/>
      <c r="F73" s="3"/>
      <c r="G73" s="3"/>
      <c r="H73" s="3"/>
      <c r="I73" s="3"/>
      <c r="J73" s="3"/>
      <c r="K73" s="4"/>
      <c r="L73" s="3"/>
      <c r="M73" s="3"/>
      <c r="N73" s="3"/>
      <c r="O73" s="3"/>
      <c r="P73" s="3"/>
      <c r="Q73" s="3"/>
      <c r="R73" s="3"/>
      <c r="S73" s="1"/>
      <c r="T73" s="1"/>
    </row>
    <row r="74" s="1" customFormat="1" spans="1:20">
      <c r="A74" s="3"/>
      <c r="B74" s="3"/>
      <c r="C74" s="3"/>
      <c r="D74" s="3"/>
      <c r="E74" s="3"/>
      <c r="F74" s="3"/>
      <c r="G74" s="3"/>
      <c r="H74" s="3"/>
      <c r="I74" s="3"/>
      <c r="J74" s="3"/>
      <c r="K74" s="4"/>
      <c r="L74" s="3"/>
      <c r="M74" s="3"/>
      <c r="N74" s="3"/>
      <c r="O74" s="3"/>
      <c r="P74" s="3">
        <f t="shared" ref="P74:R74" si="13">SUM(P67:P73)</f>
        <v>293358.78</v>
      </c>
      <c r="Q74" s="3">
        <f t="shared" si="13"/>
        <v>963.2</v>
      </c>
      <c r="R74" s="3">
        <f t="shared" si="13"/>
        <v>292395.58</v>
      </c>
      <c r="S74" s="3"/>
      <c r="T74" s="3">
        <f>SUM(T67:T73)</f>
        <v>58</v>
      </c>
    </row>
    <row r="75" s="1" customFormat="1" spans="1:18">
      <c r="A75" s="3"/>
      <c r="B75" s="3"/>
      <c r="C75" s="3"/>
      <c r="D75" s="3"/>
      <c r="E75" s="3"/>
      <c r="F75" s="3"/>
      <c r="G75" s="3"/>
      <c r="H75" s="3"/>
      <c r="I75" s="3"/>
      <c r="J75" s="3"/>
      <c r="K75" s="4"/>
      <c r="L75" s="3"/>
      <c r="M75" s="3"/>
      <c r="N75" s="3"/>
      <c r="O75" s="3"/>
      <c r="P75" s="3"/>
      <c r="Q75" s="3"/>
      <c r="R75" s="3"/>
    </row>
    <row r="76" s="1" customFormat="1" spans="1:19">
      <c r="A76" s="3"/>
      <c r="B76" s="3"/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  <c r="N76" s="3" t="s">
        <v>103</v>
      </c>
      <c r="O76" s="3"/>
      <c r="P76" s="3">
        <f>P74+[3]劳务公司工资表小时工!J5</f>
        <v>293358.78</v>
      </c>
      <c r="Q76" s="3">
        <f>Q74+[3]劳务公司工资表小时工!K5</f>
        <v>963.2</v>
      </c>
      <c r="R76" s="3">
        <f>R74+[3]劳务公司工资表小时工!L5</f>
        <v>292395.58</v>
      </c>
      <c r="S76" s="1" t="s">
        <v>104</v>
      </c>
    </row>
    <row r="77" s="1" customFormat="1" spans="1:18">
      <c r="A77" s="3"/>
      <c r="B77" s="3"/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  <c r="N77" s="3"/>
      <c r="O77" s="3"/>
      <c r="P77" s="3"/>
      <c r="Q77" s="3"/>
      <c r="R77" s="3"/>
    </row>
    <row r="78" s="1" customFormat="1" spans="1:1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9">
        <f t="shared" ref="P78:R78" si="14">P62-P74</f>
        <v>0</v>
      </c>
      <c r="Q78" s="39">
        <f t="shared" si="14"/>
        <v>0</v>
      </c>
      <c r="R78" s="39">
        <f t="shared" si="14"/>
        <v>0</v>
      </c>
      <c r="S78" s="39"/>
    </row>
    <row r="79" s="1" customFormat="1" spans="1:18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="1" customFormat="1" spans="1:1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>
        <v>1</v>
      </c>
      <c r="P80" s="1" t="s">
        <v>97</v>
      </c>
      <c r="Q80" s="1">
        <v>13</v>
      </c>
      <c r="R80" s="3">
        <v>71118.67</v>
      </c>
    </row>
    <row r="81" s="1" customFormat="1" spans="1:18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>
        <v>2</v>
      </c>
      <c r="P81" s="1" t="s">
        <v>98</v>
      </c>
      <c r="Q81" s="1">
        <v>30</v>
      </c>
      <c r="R81" s="3">
        <v>137617.65</v>
      </c>
    </row>
    <row r="82" s="1" customFormat="1" spans="1:18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>
        <v>3</v>
      </c>
      <c r="P82" s="1" t="s">
        <v>99</v>
      </c>
      <c r="Q82" s="1">
        <v>1</v>
      </c>
      <c r="R82" s="3">
        <v>4859.32</v>
      </c>
    </row>
    <row r="83" s="1" customFormat="1" spans="1:18">
      <c r="A83" s="3"/>
      <c r="B83" s="3"/>
      <c r="C83" s="3"/>
      <c r="D83" s="3"/>
      <c r="E83" s="3"/>
      <c r="F83" s="3"/>
      <c r="G83" s="3"/>
      <c r="H83" s="3"/>
      <c r="I83" s="3"/>
      <c r="J83" s="3"/>
      <c r="K83" s="4"/>
      <c r="L83" s="3"/>
      <c r="M83" s="3"/>
      <c r="N83" s="3"/>
      <c r="O83" s="3">
        <v>4</v>
      </c>
      <c r="P83" s="1" t="s">
        <v>100</v>
      </c>
      <c r="Q83" s="1">
        <v>5</v>
      </c>
      <c r="R83" s="3">
        <v>25942.14</v>
      </c>
    </row>
    <row r="84" s="1" customFormat="1" spans="1:18">
      <c r="A84" s="3"/>
      <c r="B84" s="3"/>
      <c r="C84" s="3"/>
      <c r="D84" s="3"/>
      <c r="E84" s="3"/>
      <c r="F84" s="3"/>
      <c r="G84" s="3"/>
      <c r="H84" s="3"/>
      <c r="I84" s="3"/>
      <c r="J84" s="3"/>
      <c r="K84" s="4"/>
      <c r="L84" s="3"/>
      <c r="M84" s="3"/>
      <c r="N84" s="3"/>
      <c r="O84" s="3">
        <v>5</v>
      </c>
      <c r="P84" s="1" t="s">
        <v>102</v>
      </c>
      <c r="Q84" s="1">
        <v>9</v>
      </c>
      <c r="R84" s="3">
        <v>52857.8</v>
      </c>
    </row>
    <row r="85" s="1" customFormat="1" spans="1:18">
      <c r="A85" s="3"/>
      <c r="B85" s="3"/>
      <c r="C85" s="3"/>
      <c r="D85" s="3"/>
      <c r="E85" s="3"/>
      <c r="F85" s="3"/>
      <c r="G85" s="3"/>
      <c r="H85" s="3"/>
      <c r="I85" s="3"/>
      <c r="J85" s="3"/>
      <c r="K85" s="4"/>
      <c r="L85" s="3"/>
      <c r="M85" s="3"/>
      <c r="N85" s="3"/>
      <c r="O85" s="3"/>
      <c r="P85" s="3"/>
      <c r="Q85" s="3">
        <f>SUM(Q80:Q84)</f>
        <v>58</v>
      </c>
      <c r="R85" s="3">
        <f>SUM(R80:R84)</f>
        <v>292395.58</v>
      </c>
    </row>
    <row r="86" s="1" customFormat="1" spans="1:18">
      <c r="A86" s="3"/>
      <c r="B86" s="3"/>
      <c r="C86" s="3"/>
      <c r="D86" s="3"/>
      <c r="E86" s="3"/>
      <c r="F86" s="3"/>
      <c r="G86" s="3"/>
      <c r="H86" s="3"/>
      <c r="I86" s="3"/>
      <c r="J86" s="3"/>
      <c r="K86" s="4"/>
      <c r="L86" s="3"/>
      <c r="M86" s="3"/>
      <c r="N86" s="3"/>
      <c r="O86" s="3"/>
      <c r="P86" s="3"/>
      <c r="Q86" s="3"/>
      <c r="R86" s="3"/>
    </row>
    <row r="87" s="1" customFormat="1" spans="1:18">
      <c r="A87" s="3"/>
      <c r="B87" s="3"/>
      <c r="C87" s="3"/>
      <c r="D87" s="3"/>
      <c r="E87" s="3"/>
      <c r="F87" s="3"/>
      <c r="G87" s="3"/>
      <c r="H87" s="3"/>
      <c r="I87" s="3"/>
      <c r="J87" s="3"/>
      <c r="K87" s="4"/>
      <c r="L87" s="3"/>
      <c r="M87" s="3"/>
      <c r="N87" s="3"/>
      <c r="O87" s="3"/>
      <c r="P87" s="3"/>
      <c r="Q87" s="3"/>
      <c r="R87" s="46">
        <f>R85-R76</f>
        <v>0</v>
      </c>
    </row>
  </sheetData>
  <autoFilter ref="A3:AD62">
    <extLst/>
  </autoFilter>
  <mergeCells count="1">
    <mergeCell ref="A2:S2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53"/>
  <sheetViews>
    <sheetView workbookViewId="0">
      <pane xSplit="2" ySplit="3" topLeftCell="I10" activePane="bottomRight" state="frozen"/>
      <selection/>
      <selection pane="topRight"/>
      <selection pane="bottomLeft"/>
      <selection pane="bottomRight" activeCell="A1" sqref="A1:R2"/>
    </sheetView>
  </sheetViews>
  <sheetFormatPr defaultColWidth="9" defaultRowHeight="13.5"/>
  <cols>
    <col min="1" max="9" width="9" style="3"/>
    <col min="10" max="10" width="9" style="4"/>
    <col min="11" max="17" width="9" style="3"/>
    <col min="18" max="16383" width="9" style="1"/>
  </cols>
  <sheetData>
    <row r="1" s="1" customFormat="1" spans="1:16384">
      <c r="A1" s="5" t="s">
        <v>105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XFD1"/>
    </row>
    <row r="2" s="1" customFormat="1" ht="14.25" spans="1:1638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6"/>
      <c r="T2" s="1">
        <v>11.13</v>
      </c>
      <c r="XFD2"/>
    </row>
    <row r="3" s="2" customFormat="1" ht="42.75" spans="1:16384">
      <c r="A3" s="6" t="s">
        <v>1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6" t="s">
        <v>16</v>
      </c>
      <c r="P3" s="6" t="s">
        <v>17</v>
      </c>
      <c r="Q3" s="27" t="s">
        <v>18</v>
      </c>
      <c r="R3" s="28" t="s">
        <v>19</v>
      </c>
      <c r="S3" s="29" t="s">
        <v>20</v>
      </c>
      <c r="T3" s="2" t="s">
        <v>21</v>
      </c>
      <c r="U3" s="2"/>
      <c r="V3" s="30" t="s">
        <v>22</v>
      </c>
      <c r="W3" s="31" t="s">
        <v>23</v>
      </c>
      <c r="X3" s="2"/>
      <c r="Y3" s="2"/>
      <c r="Z3" s="38" t="s">
        <v>24</v>
      </c>
      <c r="XFD3"/>
    </row>
    <row r="4" s="1" customFormat="1" ht="25" customHeight="1" spans="1:16384">
      <c r="A4" s="7">
        <v>1</v>
      </c>
      <c r="B4" s="9" t="s">
        <v>32</v>
      </c>
      <c r="C4" s="9">
        <v>45573</v>
      </c>
      <c r="D4" s="10" t="s">
        <v>33</v>
      </c>
      <c r="E4" s="8">
        <v>26</v>
      </c>
      <c r="F4" s="8">
        <v>27</v>
      </c>
      <c r="G4" s="11">
        <v>1547.30769230769</v>
      </c>
      <c r="H4" s="11">
        <v>2425.2574</v>
      </c>
      <c r="I4" s="23">
        <v>270</v>
      </c>
      <c r="J4" s="24">
        <v>1116.00490769231</v>
      </c>
      <c r="K4" s="10">
        <v>540</v>
      </c>
      <c r="L4" s="19"/>
      <c r="M4" s="20"/>
      <c r="N4" s="11">
        <v>300</v>
      </c>
      <c r="O4" s="21">
        <v>6198.57</v>
      </c>
      <c r="P4" s="22">
        <v>75.43</v>
      </c>
      <c r="Q4" s="32">
        <v>6123.14</v>
      </c>
      <c r="R4" s="33"/>
      <c r="S4" s="34" t="s">
        <v>97</v>
      </c>
      <c r="T4" s="35">
        <f ca="1">VLOOKUP(B4,[2]一线员工!$C$3:$CN$900,60,0)</f>
        <v>6123.14</v>
      </c>
      <c r="U4" s="1">
        <f ca="1">Q4-T4</f>
        <v>0</v>
      </c>
      <c r="V4" s="36">
        <f>SUM(G4:N4)</f>
        <v>6198.57</v>
      </c>
      <c r="W4" s="36">
        <f>O4-V4</f>
        <v>0</v>
      </c>
      <c r="Z4" s="38" t="s">
        <v>32</v>
      </c>
      <c r="AA4" s="1"/>
      <c r="AB4" s="2" t="s">
        <v>27</v>
      </c>
      <c r="AC4" s="2"/>
      <c r="XFD4"/>
    </row>
    <row r="5" s="1" customFormat="1" ht="25" customHeight="1" spans="1:16384">
      <c r="A5" s="7">
        <v>2</v>
      </c>
      <c r="B5" s="9" t="s">
        <v>34</v>
      </c>
      <c r="C5" s="9">
        <v>45579</v>
      </c>
      <c r="D5" s="10" t="s">
        <v>33</v>
      </c>
      <c r="E5" s="8">
        <v>24</v>
      </c>
      <c r="F5" s="8">
        <v>24</v>
      </c>
      <c r="G5" s="11">
        <v>1490</v>
      </c>
      <c r="H5" s="11">
        <v>2782.1262136765</v>
      </c>
      <c r="I5" s="23">
        <v>255</v>
      </c>
      <c r="J5" s="24">
        <v>476.613786323496</v>
      </c>
      <c r="K5" s="10">
        <v>480</v>
      </c>
      <c r="L5" s="19"/>
      <c r="M5" s="20">
        <v>-20</v>
      </c>
      <c r="N5" s="11">
        <v>300</v>
      </c>
      <c r="O5" s="21">
        <v>5763.74</v>
      </c>
      <c r="P5" s="22"/>
      <c r="Q5" s="32">
        <v>5763.74</v>
      </c>
      <c r="R5" s="33"/>
      <c r="S5" s="34" t="s">
        <v>97</v>
      </c>
      <c r="T5" s="35">
        <f ca="1">VLOOKUP(B5,[2]一线员工!$C$3:$CN$900,60,0)</f>
        <v>5763.74</v>
      </c>
      <c r="U5" s="1">
        <f ca="1" t="shared" ref="U5:U16" si="0">Q5-T5</f>
        <v>0</v>
      </c>
      <c r="V5" s="36">
        <f t="shared" ref="V5:V16" si="1">SUM(G5:N5)</f>
        <v>5763.74</v>
      </c>
      <c r="W5" s="36">
        <f t="shared" ref="W5:W16" si="2">O5-V5</f>
        <v>0</v>
      </c>
      <c r="Z5" s="38" t="s">
        <v>34</v>
      </c>
      <c r="AA5" s="1"/>
      <c r="AB5" s="2" t="s">
        <v>27</v>
      </c>
      <c r="AC5" s="2"/>
      <c r="XFD5"/>
    </row>
    <row r="6" s="1" customFormat="1" ht="25" customHeight="1" spans="1:16384">
      <c r="A6" s="7">
        <v>3</v>
      </c>
      <c r="B6" s="9" t="s">
        <v>35</v>
      </c>
      <c r="C6" s="9">
        <v>45587</v>
      </c>
      <c r="D6" s="10" t="s">
        <v>33</v>
      </c>
      <c r="E6" s="8">
        <v>23</v>
      </c>
      <c r="F6" s="8">
        <v>23</v>
      </c>
      <c r="G6" s="11">
        <v>1490</v>
      </c>
      <c r="H6" s="11">
        <v>2295.43794</v>
      </c>
      <c r="I6" s="23">
        <v>294</v>
      </c>
      <c r="J6" s="24">
        <v>984.00206</v>
      </c>
      <c r="K6" s="10">
        <v>452</v>
      </c>
      <c r="L6" s="19"/>
      <c r="M6" s="20"/>
      <c r="N6" s="11">
        <v>300</v>
      </c>
      <c r="O6" s="21">
        <v>5815.44</v>
      </c>
      <c r="P6" s="22"/>
      <c r="Q6" s="32">
        <v>5815.44</v>
      </c>
      <c r="R6" s="33"/>
      <c r="S6" s="34" t="s">
        <v>97</v>
      </c>
      <c r="T6" s="35">
        <f ca="1">VLOOKUP(B6,[2]一线员工!$C$3:$CN$900,60,0)</f>
        <v>5815.44</v>
      </c>
      <c r="U6" s="1">
        <f ca="1" t="shared" si="0"/>
        <v>0</v>
      </c>
      <c r="V6" s="36">
        <f t="shared" si="1"/>
        <v>5815.44</v>
      </c>
      <c r="W6" s="36">
        <f t="shared" si="2"/>
        <v>0</v>
      </c>
      <c r="Z6" s="38" t="s">
        <v>35</v>
      </c>
      <c r="AA6" s="1"/>
      <c r="AB6" s="2" t="s">
        <v>27</v>
      </c>
      <c r="AC6" s="2"/>
      <c r="XFD6"/>
    </row>
    <row r="7" s="1" customFormat="1" ht="25" customHeight="1" spans="1:16384">
      <c r="A7" s="7">
        <v>4</v>
      </c>
      <c r="B7" s="9" t="s">
        <v>36</v>
      </c>
      <c r="C7" s="9">
        <v>45587</v>
      </c>
      <c r="D7" s="10" t="s">
        <v>33</v>
      </c>
      <c r="E7" s="8">
        <v>26</v>
      </c>
      <c r="F7" s="8">
        <v>26</v>
      </c>
      <c r="G7" s="11">
        <v>1490</v>
      </c>
      <c r="H7" s="11">
        <v>2752.90024</v>
      </c>
      <c r="I7" s="23">
        <v>282</v>
      </c>
      <c r="J7" s="24">
        <v>1307.99976</v>
      </c>
      <c r="K7" s="10">
        <v>520</v>
      </c>
      <c r="L7" s="19"/>
      <c r="M7" s="20">
        <v>-10</v>
      </c>
      <c r="N7" s="11">
        <v>300</v>
      </c>
      <c r="O7" s="21">
        <v>6642.9</v>
      </c>
      <c r="P7" s="22"/>
      <c r="Q7" s="32">
        <v>6642.9</v>
      </c>
      <c r="R7" s="33"/>
      <c r="S7" s="34" t="s">
        <v>97</v>
      </c>
      <c r="T7" s="35">
        <f ca="1">VLOOKUP(B7,[2]一线员工!$C$3:$CN$900,60,0)</f>
        <v>6642.9</v>
      </c>
      <c r="U7" s="1">
        <f ca="1" t="shared" si="0"/>
        <v>0</v>
      </c>
      <c r="V7" s="36">
        <f t="shared" si="1"/>
        <v>6642.9</v>
      </c>
      <c r="W7" s="36">
        <f t="shared" si="2"/>
        <v>0</v>
      </c>
      <c r="Z7" s="38" t="s">
        <v>36</v>
      </c>
      <c r="AA7" s="1"/>
      <c r="AB7" s="2" t="s">
        <v>27</v>
      </c>
      <c r="AC7" s="2"/>
      <c r="XFD7"/>
    </row>
    <row r="8" s="1" customFormat="1" ht="25" customHeight="1" spans="1:16384">
      <c r="A8" s="7">
        <v>5</v>
      </c>
      <c r="B8" s="9" t="s">
        <v>37</v>
      </c>
      <c r="C8" s="9">
        <v>45703</v>
      </c>
      <c r="D8" s="10" t="s">
        <v>33</v>
      </c>
      <c r="E8" s="8">
        <v>26</v>
      </c>
      <c r="F8" s="8">
        <v>27</v>
      </c>
      <c r="G8" s="11">
        <v>1547.30769230769</v>
      </c>
      <c r="H8" s="11">
        <v>2558.62106</v>
      </c>
      <c r="I8" s="23">
        <v>270</v>
      </c>
      <c r="J8" s="24">
        <v>516.001247692308</v>
      </c>
      <c r="K8" s="10">
        <v>540</v>
      </c>
      <c r="L8" s="19"/>
      <c r="M8" s="20"/>
      <c r="N8" s="11">
        <v>300</v>
      </c>
      <c r="O8" s="21">
        <v>5731.93</v>
      </c>
      <c r="P8" s="22"/>
      <c r="Q8" s="32">
        <v>5731.93</v>
      </c>
      <c r="R8" s="33"/>
      <c r="S8" s="34" t="s">
        <v>97</v>
      </c>
      <c r="T8" s="35">
        <f ca="1">VLOOKUP(B8,[2]一线员工!$C$3:$CN$900,60,0)</f>
        <v>5731.93</v>
      </c>
      <c r="U8" s="1">
        <f ca="1" t="shared" si="0"/>
        <v>0</v>
      </c>
      <c r="V8" s="36">
        <f t="shared" si="1"/>
        <v>5731.93</v>
      </c>
      <c r="W8" s="36">
        <f t="shared" si="2"/>
        <v>0</v>
      </c>
      <c r="Z8" s="38" t="s">
        <v>37</v>
      </c>
      <c r="AA8" s="1"/>
      <c r="AB8" s="2" t="s">
        <v>27</v>
      </c>
      <c r="AC8" s="2"/>
      <c r="XFD8"/>
    </row>
    <row r="9" s="1" customFormat="1" ht="25" customHeight="1" spans="1:16384">
      <c r="A9" s="7">
        <v>6</v>
      </c>
      <c r="B9" s="9" t="s">
        <v>38</v>
      </c>
      <c r="C9" s="9">
        <v>45734</v>
      </c>
      <c r="D9" s="10" t="s">
        <v>33</v>
      </c>
      <c r="E9" s="8">
        <v>23</v>
      </c>
      <c r="F9" s="8">
        <v>21.6</v>
      </c>
      <c r="G9" s="11">
        <v>1399.30434782609</v>
      </c>
      <c r="H9" s="11">
        <v>2270.151584</v>
      </c>
      <c r="I9" s="23">
        <v>240</v>
      </c>
      <c r="J9" s="24">
        <v>638.184068173913</v>
      </c>
      <c r="K9" s="10">
        <v>420</v>
      </c>
      <c r="L9" s="19"/>
      <c r="M9" s="20">
        <v>-10</v>
      </c>
      <c r="N9" s="11">
        <v>100</v>
      </c>
      <c r="O9" s="21">
        <v>5057.64</v>
      </c>
      <c r="P9" s="22"/>
      <c r="Q9" s="32">
        <v>5057.64</v>
      </c>
      <c r="R9" s="33"/>
      <c r="S9" s="34" t="s">
        <v>97</v>
      </c>
      <c r="T9" s="35">
        <f ca="1">VLOOKUP(B9,[2]一线员工!$C$3:$CN$900,60,0)</f>
        <v>5057.64</v>
      </c>
      <c r="U9" s="1">
        <f ca="1" t="shared" si="0"/>
        <v>0</v>
      </c>
      <c r="V9" s="36">
        <f t="shared" si="1"/>
        <v>5057.64</v>
      </c>
      <c r="W9" s="36">
        <f t="shared" si="2"/>
        <v>0</v>
      </c>
      <c r="Z9" s="38" t="s">
        <v>38</v>
      </c>
      <c r="AA9" s="1"/>
      <c r="AB9" s="2" t="s">
        <v>27</v>
      </c>
      <c r="AC9" s="2"/>
      <c r="XFD9"/>
    </row>
    <row r="10" s="1" customFormat="1" ht="25" customHeight="1" spans="1:16384">
      <c r="A10" s="7">
        <v>7</v>
      </c>
      <c r="B10" s="10" t="s">
        <v>39</v>
      </c>
      <c r="C10" s="9">
        <v>45736</v>
      </c>
      <c r="D10" s="10" t="s">
        <v>33</v>
      </c>
      <c r="E10" s="8">
        <v>23</v>
      </c>
      <c r="F10" s="8">
        <v>22.55</v>
      </c>
      <c r="G10" s="11">
        <v>1460.84782608696</v>
      </c>
      <c r="H10" s="11">
        <v>2361.806862</v>
      </c>
      <c r="I10" s="23">
        <v>231</v>
      </c>
      <c r="J10" s="24">
        <v>470.395311913044</v>
      </c>
      <c r="K10" s="10">
        <v>440</v>
      </c>
      <c r="L10" s="19"/>
      <c r="M10" s="20"/>
      <c r="N10" s="11">
        <v>200</v>
      </c>
      <c r="O10" s="21">
        <v>5164.05</v>
      </c>
      <c r="P10" s="22"/>
      <c r="Q10" s="32">
        <v>5164.05</v>
      </c>
      <c r="R10" s="33"/>
      <c r="S10" s="34" t="s">
        <v>97</v>
      </c>
      <c r="T10" s="35">
        <f ca="1">VLOOKUP(B10,[2]一线员工!$C$3:$CN$900,60,0)</f>
        <v>5164.05</v>
      </c>
      <c r="U10" s="1">
        <f ca="1" t="shared" si="0"/>
        <v>0</v>
      </c>
      <c r="V10" s="36">
        <f t="shared" si="1"/>
        <v>5164.05</v>
      </c>
      <c r="W10" s="36">
        <f t="shared" si="2"/>
        <v>0</v>
      </c>
      <c r="Z10" s="38" t="s">
        <v>39</v>
      </c>
      <c r="AA10" s="1"/>
      <c r="AB10" s="2" t="s">
        <v>27</v>
      </c>
      <c r="AC10" s="2"/>
      <c r="XFD10"/>
    </row>
    <row r="11" s="1" customFormat="1" ht="25" customHeight="1" spans="1:16384">
      <c r="A11" s="7">
        <v>8</v>
      </c>
      <c r="B11" s="10" t="s">
        <v>42</v>
      </c>
      <c r="C11" s="9">
        <v>45777</v>
      </c>
      <c r="D11" s="10" t="s">
        <v>33</v>
      </c>
      <c r="E11" s="8">
        <v>26</v>
      </c>
      <c r="F11" s="8">
        <v>20</v>
      </c>
      <c r="G11" s="11">
        <v>1146.15384615385</v>
      </c>
      <c r="H11" s="11">
        <v>2448.90252</v>
      </c>
      <c r="I11" s="23">
        <v>255</v>
      </c>
      <c r="J11" s="24">
        <v>313.843633846154</v>
      </c>
      <c r="K11" s="10">
        <v>400</v>
      </c>
      <c r="L11" s="19"/>
      <c r="M11" s="20">
        <v>-70</v>
      </c>
      <c r="N11" s="11">
        <v>0</v>
      </c>
      <c r="O11" s="21">
        <v>4493.9</v>
      </c>
      <c r="P11" s="22">
        <v>43.74</v>
      </c>
      <c r="Q11" s="32">
        <v>4450.16</v>
      </c>
      <c r="R11" s="33" t="s">
        <v>43</v>
      </c>
      <c r="S11" s="34" t="s">
        <v>97</v>
      </c>
      <c r="T11" s="35">
        <f ca="1">VLOOKUP(B11,[2]一线员工!$C$3:$CN$900,60,0)</f>
        <v>4450.16</v>
      </c>
      <c r="U11" s="1">
        <f ca="1" t="shared" si="0"/>
        <v>0</v>
      </c>
      <c r="V11" s="36">
        <f t="shared" si="1"/>
        <v>4493.9</v>
      </c>
      <c r="W11" s="36">
        <f t="shared" si="2"/>
        <v>0</v>
      </c>
      <c r="Z11" s="38" t="s">
        <v>42</v>
      </c>
      <c r="AA11" s="1"/>
      <c r="AB11" s="2" t="s">
        <v>27</v>
      </c>
      <c r="AC11" s="2"/>
      <c r="XFD11"/>
    </row>
    <row r="12" s="1" customFormat="1" ht="25" customHeight="1" spans="1:16384">
      <c r="A12" s="7">
        <v>9</v>
      </c>
      <c r="B12" s="8" t="s">
        <v>46</v>
      </c>
      <c r="C12" s="9">
        <v>45790</v>
      </c>
      <c r="D12" s="10" t="s">
        <v>33</v>
      </c>
      <c r="E12" s="8">
        <v>26</v>
      </c>
      <c r="F12" s="8">
        <v>27</v>
      </c>
      <c r="G12" s="11">
        <v>1547.30769230769</v>
      </c>
      <c r="H12" s="11">
        <v>2558.62106</v>
      </c>
      <c r="I12" s="23">
        <v>264</v>
      </c>
      <c r="J12" s="24">
        <v>1016.00124769231</v>
      </c>
      <c r="K12" s="10">
        <v>540</v>
      </c>
      <c r="L12" s="19"/>
      <c r="M12" s="20"/>
      <c r="N12" s="11">
        <v>300</v>
      </c>
      <c r="O12" s="21">
        <v>6225.93</v>
      </c>
      <c r="P12" s="22"/>
      <c r="Q12" s="32">
        <v>6225.93</v>
      </c>
      <c r="R12" s="33"/>
      <c r="S12" s="34" t="s">
        <v>97</v>
      </c>
      <c r="T12" s="35">
        <f ca="1">VLOOKUP(B12,[2]一线员工!$C$3:$CN$900,60,0)</f>
        <v>6225.93</v>
      </c>
      <c r="U12" s="1">
        <f ca="1" t="shared" si="0"/>
        <v>0</v>
      </c>
      <c r="V12" s="36">
        <f t="shared" si="1"/>
        <v>6225.93</v>
      </c>
      <c r="W12" s="36">
        <f t="shared" si="2"/>
        <v>0</v>
      </c>
      <c r="Z12" s="38" t="s">
        <v>46</v>
      </c>
      <c r="AA12" s="1"/>
      <c r="AB12" s="2" t="s">
        <v>27</v>
      </c>
      <c r="AC12" s="2"/>
      <c r="XFD12"/>
    </row>
    <row r="13" s="1" customFormat="1" ht="25" customHeight="1" spans="1:16384">
      <c r="A13" s="7">
        <v>10</v>
      </c>
      <c r="B13" s="8" t="s">
        <v>52</v>
      </c>
      <c r="C13" s="12">
        <v>45804</v>
      </c>
      <c r="D13" s="10" t="s">
        <v>33</v>
      </c>
      <c r="E13" s="8">
        <v>25</v>
      </c>
      <c r="F13" s="8">
        <v>25</v>
      </c>
      <c r="G13" s="11">
        <v>1490</v>
      </c>
      <c r="H13" s="11">
        <v>2654.861</v>
      </c>
      <c r="I13" s="23">
        <v>270</v>
      </c>
      <c r="J13" s="24">
        <v>1119.229</v>
      </c>
      <c r="K13" s="10">
        <v>500</v>
      </c>
      <c r="L13" s="19"/>
      <c r="M13" s="20"/>
      <c r="N13" s="11">
        <v>300</v>
      </c>
      <c r="O13" s="21">
        <v>6334.09</v>
      </c>
      <c r="P13" s="22">
        <v>53.4</v>
      </c>
      <c r="Q13" s="32">
        <v>6280.69</v>
      </c>
      <c r="R13" s="33"/>
      <c r="S13" s="34" t="s">
        <v>97</v>
      </c>
      <c r="T13" s="35">
        <f ca="1">VLOOKUP(B13,[2]一线员工!$C$3:$CN$900,60,0)</f>
        <v>6280.69</v>
      </c>
      <c r="U13" s="1">
        <f ca="1" t="shared" si="0"/>
        <v>0</v>
      </c>
      <c r="V13" s="36">
        <f t="shared" si="1"/>
        <v>6334.09</v>
      </c>
      <c r="W13" s="36">
        <f t="shared" si="2"/>
        <v>0</v>
      </c>
      <c r="Z13" s="38" t="s">
        <v>52</v>
      </c>
      <c r="AA13" s="1"/>
      <c r="AB13" s="2" t="s">
        <v>27</v>
      </c>
      <c r="AC13" s="2"/>
      <c r="XFD13"/>
    </row>
    <row r="14" s="1" customFormat="1" ht="25" customHeight="1" spans="1:16384">
      <c r="A14" s="7">
        <v>11</v>
      </c>
      <c r="B14" s="8" t="s">
        <v>54</v>
      </c>
      <c r="C14" s="12">
        <v>45810</v>
      </c>
      <c r="D14" s="10" t="s">
        <v>33</v>
      </c>
      <c r="E14" s="8">
        <v>26</v>
      </c>
      <c r="F14" s="8">
        <v>27</v>
      </c>
      <c r="G14" s="11">
        <v>1547.30769230769</v>
      </c>
      <c r="H14" s="11">
        <v>2558.62106</v>
      </c>
      <c r="I14" s="23">
        <v>273</v>
      </c>
      <c r="J14" s="24">
        <v>516.001247692308</v>
      </c>
      <c r="K14" s="10">
        <v>540</v>
      </c>
      <c r="L14" s="19"/>
      <c r="M14" s="20">
        <v>-10</v>
      </c>
      <c r="N14" s="11">
        <v>300</v>
      </c>
      <c r="O14" s="21">
        <v>5724.93</v>
      </c>
      <c r="P14" s="22"/>
      <c r="Q14" s="32">
        <v>5724.93</v>
      </c>
      <c r="R14" s="33"/>
      <c r="S14" s="34" t="s">
        <v>97</v>
      </c>
      <c r="T14" s="35">
        <f ca="1">VLOOKUP(B14,[2]一线员工!$C$3:$CN$900,60,0)</f>
        <v>5724.93</v>
      </c>
      <c r="U14" s="1">
        <f ca="1" t="shared" si="0"/>
        <v>0</v>
      </c>
      <c r="V14" s="36">
        <f t="shared" si="1"/>
        <v>5724.93</v>
      </c>
      <c r="W14" s="36">
        <f t="shared" si="2"/>
        <v>0</v>
      </c>
      <c r="Z14" s="38" t="s">
        <v>54</v>
      </c>
      <c r="AA14" s="1"/>
      <c r="AB14" s="2" t="s">
        <v>27</v>
      </c>
      <c r="AC14" s="2"/>
      <c r="XFD14"/>
    </row>
    <row r="15" s="1" customFormat="1" ht="25" customHeight="1" spans="1:16384">
      <c r="A15" s="7">
        <v>12</v>
      </c>
      <c r="B15" s="8" t="s">
        <v>83</v>
      </c>
      <c r="C15" s="9">
        <v>45950</v>
      </c>
      <c r="D15" s="10" t="s">
        <v>33</v>
      </c>
      <c r="E15" s="8">
        <v>26</v>
      </c>
      <c r="F15" s="8">
        <v>10</v>
      </c>
      <c r="G15" s="11">
        <v>573.076923076923</v>
      </c>
      <c r="H15" s="11">
        <v>694.48992</v>
      </c>
      <c r="I15" s="23">
        <v>249</v>
      </c>
      <c r="J15" s="24">
        <v>156.923156923077</v>
      </c>
      <c r="K15" s="10">
        <v>200</v>
      </c>
      <c r="L15" s="19"/>
      <c r="M15" s="20"/>
      <c r="N15" s="11">
        <v>0</v>
      </c>
      <c r="O15" s="21">
        <v>1873.49</v>
      </c>
      <c r="P15" s="22"/>
      <c r="Q15" s="32">
        <v>1873.49</v>
      </c>
      <c r="R15" s="33"/>
      <c r="S15" s="34" t="s">
        <v>97</v>
      </c>
      <c r="T15" s="35">
        <f ca="1">VLOOKUP(B15,[2]一线员工!$C$3:$CN$900,60,0)</f>
        <v>1873.49</v>
      </c>
      <c r="U15" s="1">
        <f ca="1" t="shared" si="0"/>
        <v>0</v>
      </c>
      <c r="V15" s="36">
        <f t="shared" si="1"/>
        <v>1873.49</v>
      </c>
      <c r="W15" s="36">
        <f t="shared" si="2"/>
        <v>0</v>
      </c>
      <c r="Z15" s="38" t="e">
        <v>#N/A</v>
      </c>
      <c r="AA15" s="1"/>
      <c r="AB15" s="2" t="s">
        <v>27</v>
      </c>
      <c r="AC15" s="2"/>
      <c r="XFD15"/>
    </row>
    <row r="16" s="1" customFormat="1" ht="25" customHeight="1" spans="1:16384">
      <c r="A16" s="7">
        <v>13</v>
      </c>
      <c r="B16" s="8" t="s">
        <v>91</v>
      </c>
      <c r="C16" s="9">
        <v>45591</v>
      </c>
      <c r="D16" s="10" t="s">
        <v>92</v>
      </c>
      <c r="E16" s="8">
        <v>26</v>
      </c>
      <c r="F16" s="8">
        <v>27</v>
      </c>
      <c r="G16" s="11">
        <v>1547.30769230769</v>
      </c>
      <c r="H16" s="11">
        <v>2762.01948</v>
      </c>
      <c r="I16" s="23">
        <v>285</v>
      </c>
      <c r="J16" s="24">
        <v>830.302827692308</v>
      </c>
      <c r="K16" s="10">
        <v>540</v>
      </c>
      <c r="L16" s="19"/>
      <c r="M16" s="20"/>
      <c r="N16" s="11">
        <v>300</v>
      </c>
      <c r="O16" s="21">
        <v>6264.63</v>
      </c>
      <c r="P16" s="22"/>
      <c r="Q16" s="32">
        <v>6264.63</v>
      </c>
      <c r="R16" s="33"/>
      <c r="S16" s="34" t="s">
        <v>97</v>
      </c>
      <c r="T16" s="35">
        <f ca="1">VLOOKUP(B16,[2]一线员工!$C$3:$CN$900,60,0)</f>
        <v>6264.63</v>
      </c>
      <c r="U16" s="1">
        <f ca="1" t="shared" si="0"/>
        <v>0</v>
      </c>
      <c r="V16" s="36">
        <f t="shared" si="1"/>
        <v>6264.63</v>
      </c>
      <c r="W16" s="36">
        <f t="shared" si="2"/>
        <v>0</v>
      </c>
      <c r="Z16" s="38" t="s">
        <v>91</v>
      </c>
      <c r="AA16" s="1"/>
      <c r="AB16" s="2" t="s">
        <v>27</v>
      </c>
      <c r="AC16" s="2"/>
      <c r="XFD16"/>
    </row>
    <row r="17" s="1" customFormat="1" ht="14.25" spans="1:16384">
      <c r="A17" s="13"/>
      <c r="B17" s="13" t="s">
        <v>95</v>
      </c>
      <c r="C17" s="13"/>
      <c r="D17" s="13"/>
      <c r="E17" s="13"/>
      <c r="F17" s="13"/>
      <c r="G17" s="14"/>
      <c r="H17" s="14"/>
      <c r="I17" s="14"/>
      <c r="J17" s="14"/>
      <c r="K17" s="25"/>
      <c r="L17" s="14"/>
      <c r="M17" s="25"/>
      <c r="N17" s="25"/>
      <c r="O17" s="14">
        <f>SUM(O4:O16)</f>
        <v>71291.24</v>
      </c>
      <c r="P17" s="14">
        <f>SUM(P4:P16)</f>
        <v>172.57</v>
      </c>
      <c r="Q17" s="14">
        <f>SUM(Q4:Q16)</f>
        <v>71118.67</v>
      </c>
      <c r="R17" s="37"/>
      <c r="S17" s="37"/>
      <c r="T17" s="1"/>
      <c r="U17" s="1"/>
      <c r="V17" s="36"/>
      <c r="W17" s="36"/>
      <c r="XFD17"/>
    </row>
    <row r="18" s="1" customFormat="1" ht="14.25" spans="1:16384">
      <c r="A18" s="3"/>
      <c r="B18" s="3"/>
      <c r="C18" s="3"/>
      <c r="D18" s="3"/>
      <c r="E18" s="3"/>
      <c r="F18" s="3"/>
      <c r="G18" s="3"/>
      <c r="H18" s="3"/>
      <c r="I18" s="3"/>
      <c r="J18" s="4"/>
      <c r="K18" s="3"/>
      <c r="L18" s="3"/>
      <c r="M18" s="3"/>
      <c r="N18" s="3"/>
      <c r="O18" s="3"/>
      <c r="P18" s="3"/>
      <c r="Q18" s="3"/>
      <c r="XFD18"/>
    </row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</sheetData>
  <mergeCells count="1">
    <mergeCell ref="A1:R2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45"/>
  <sheetViews>
    <sheetView workbookViewId="0">
      <pane xSplit="2" ySplit="3" topLeftCell="J29" activePane="bottomRight" state="frozen"/>
      <selection/>
      <selection pane="topRight"/>
      <selection pane="bottomLeft"/>
      <selection pane="bottomRight" activeCell="T4" sqref="T4:W4"/>
    </sheetView>
  </sheetViews>
  <sheetFormatPr defaultColWidth="9" defaultRowHeight="13.5"/>
  <cols>
    <col min="1" max="1" width="6.875" style="3" customWidth="1"/>
    <col min="2" max="9" width="9" style="3"/>
    <col min="10" max="10" width="9" style="4"/>
    <col min="11" max="14" width="9" style="3"/>
    <col min="15" max="15" width="9.25" style="3"/>
    <col min="16" max="16" width="9" style="3"/>
    <col min="17" max="17" width="9.25" style="3"/>
    <col min="18" max="16383" width="9" style="1"/>
  </cols>
  <sheetData>
    <row r="1" s="1" customFormat="1" spans="1:16384">
      <c r="A1" s="5" t="s">
        <v>106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XFD1"/>
    </row>
    <row r="2" s="1" customFormat="1" ht="14.25" spans="1:1638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6"/>
      <c r="T2" s="1">
        <v>11.13</v>
      </c>
      <c r="XFD2"/>
    </row>
    <row r="3" s="2" customFormat="1" ht="42.75" spans="1:16384">
      <c r="A3" s="6" t="s">
        <v>1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6" t="s">
        <v>16</v>
      </c>
      <c r="P3" s="6" t="s">
        <v>17</v>
      </c>
      <c r="Q3" s="27" t="s">
        <v>18</v>
      </c>
      <c r="R3" s="28" t="s">
        <v>19</v>
      </c>
      <c r="S3" s="29" t="s">
        <v>20</v>
      </c>
      <c r="T3" s="2" t="s">
        <v>21</v>
      </c>
      <c r="U3" s="2"/>
      <c r="V3" s="30" t="s">
        <v>22</v>
      </c>
      <c r="W3" s="31" t="s">
        <v>23</v>
      </c>
      <c r="X3" s="2"/>
      <c r="Y3" s="2"/>
      <c r="Z3" s="38" t="s">
        <v>24</v>
      </c>
      <c r="XFD3"/>
    </row>
    <row r="4" s="1" customFormat="1" ht="25" customHeight="1" spans="1:16384">
      <c r="A4" s="7">
        <v>1</v>
      </c>
      <c r="B4" s="10" t="s">
        <v>40</v>
      </c>
      <c r="C4" s="9">
        <v>45727</v>
      </c>
      <c r="D4" s="10" t="s">
        <v>33</v>
      </c>
      <c r="E4" s="8">
        <v>23</v>
      </c>
      <c r="F4" s="8">
        <v>23</v>
      </c>
      <c r="G4" s="11">
        <v>1490</v>
      </c>
      <c r="H4" s="11">
        <v>1895.4817899355</v>
      </c>
      <c r="I4" s="23">
        <v>270</v>
      </c>
      <c r="J4" s="24">
        <v>440.918210064501</v>
      </c>
      <c r="K4" s="10">
        <v>460</v>
      </c>
      <c r="L4" s="19"/>
      <c r="M4" s="20"/>
      <c r="N4" s="11">
        <v>300</v>
      </c>
      <c r="O4" s="21">
        <v>4856.4</v>
      </c>
      <c r="P4" s="22"/>
      <c r="Q4" s="32">
        <v>4856.4</v>
      </c>
      <c r="R4" s="33"/>
      <c r="S4" s="34" t="s">
        <v>98</v>
      </c>
      <c r="T4" s="35">
        <f ca="1">VLOOKUP(B4,[2]一线员工!$C$3:$CN$900,60,0)</f>
        <v>4856.4</v>
      </c>
      <c r="U4" s="1">
        <f ca="1">Q4-T4</f>
        <v>0</v>
      </c>
      <c r="V4" s="36">
        <f>SUM(G4:N4)</f>
        <v>4856.4</v>
      </c>
      <c r="W4" s="36">
        <f>O4-V4</f>
        <v>0</v>
      </c>
      <c r="Z4" s="38" t="s">
        <v>40</v>
      </c>
      <c r="AA4" s="1"/>
      <c r="AB4" s="2" t="s">
        <v>27</v>
      </c>
      <c r="AC4" s="2"/>
      <c r="XFD4"/>
    </row>
    <row r="5" s="1" customFormat="1" ht="25" customHeight="1" spans="1:16384">
      <c r="A5" s="7">
        <v>2</v>
      </c>
      <c r="B5" s="8" t="s">
        <v>48</v>
      </c>
      <c r="C5" s="12">
        <v>45801</v>
      </c>
      <c r="D5" s="10" t="s">
        <v>33</v>
      </c>
      <c r="E5" s="8">
        <v>26</v>
      </c>
      <c r="F5" s="8">
        <v>27</v>
      </c>
      <c r="G5" s="11">
        <v>1547.30769230769</v>
      </c>
      <c r="H5" s="11">
        <v>2558.62106</v>
      </c>
      <c r="I5" s="23">
        <v>276</v>
      </c>
      <c r="J5" s="24">
        <v>666.001247692308</v>
      </c>
      <c r="K5" s="10">
        <v>540</v>
      </c>
      <c r="L5" s="19"/>
      <c r="M5" s="20"/>
      <c r="N5" s="11">
        <v>300</v>
      </c>
      <c r="O5" s="21">
        <v>5887.93</v>
      </c>
      <c r="P5" s="22"/>
      <c r="Q5" s="32">
        <v>5887.93</v>
      </c>
      <c r="R5" s="33"/>
      <c r="S5" s="34" t="s">
        <v>98</v>
      </c>
      <c r="T5" s="35">
        <f ca="1">VLOOKUP(B5,[2]一线员工!$C$3:$CN$900,60,0)</f>
        <v>5887.93</v>
      </c>
      <c r="U5" s="1">
        <f ca="1" t="shared" ref="U5:U33" si="0">Q5-T5</f>
        <v>0</v>
      </c>
      <c r="V5" s="36">
        <f t="shared" ref="V5:V33" si="1">SUM(G5:N5)</f>
        <v>5887.93</v>
      </c>
      <c r="W5" s="36">
        <f t="shared" ref="W5:W33" si="2">O5-V5</f>
        <v>0</v>
      </c>
      <c r="Z5" s="38" t="s">
        <v>48</v>
      </c>
      <c r="AA5" s="1"/>
      <c r="AB5" s="2" t="s">
        <v>27</v>
      </c>
      <c r="AC5" s="2"/>
      <c r="XFD5"/>
    </row>
    <row r="6" s="1" customFormat="1" ht="25" customHeight="1" spans="1:16384">
      <c r="A6" s="7">
        <v>3</v>
      </c>
      <c r="B6" s="8" t="s">
        <v>53</v>
      </c>
      <c r="C6" s="12">
        <v>45805</v>
      </c>
      <c r="D6" s="10" t="s">
        <v>33</v>
      </c>
      <c r="E6" s="8">
        <v>25</v>
      </c>
      <c r="F6" s="8">
        <v>24</v>
      </c>
      <c r="G6" s="11">
        <v>1430.4</v>
      </c>
      <c r="H6" s="11">
        <v>2527.18176</v>
      </c>
      <c r="I6" s="23">
        <v>282</v>
      </c>
      <c r="J6" s="24">
        <v>1030.45824</v>
      </c>
      <c r="K6" s="10">
        <v>480</v>
      </c>
      <c r="L6" s="19"/>
      <c r="M6" s="20">
        <v>-10</v>
      </c>
      <c r="N6" s="11">
        <v>200</v>
      </c>
      <c r="O6" s="21">
        <v>5940.04</v>
      </c>
      <c r="P6" s="22">
        <v>53.4</v>
      </c>
      <c r="Q6" s="32">
        <v>5886.64</v>
      </c>
      <c r="R6" s="33"/>
      <c r="S6" s="34" t="s">
        <v>98</v>
      </c>
      <c r="T6" s="35">
        <f ca="1">VLOOKUP(B6,[2]一线员工!$C$3:$CN$900,60,0)</f>
        <v>5886.64</v>
      </c>
      <c r="U6" s="1">
        <f ca="1" t="shared" si="0"/>
        <v>0</v>
      </c>
      <c r="V6" s="36">
        <f t="shared" si="1"/>
        <v>5940.04</v>
      </c>
      <c r="W6" s="36">
        <f t="shared" si="2"/>
        <v>0</v>
      </c>
      <c r="Z6" s="38" t="s">
        <v>53</v>
      </c>
      <c r="AA6" s="1"/>
      <c r="AB6" s="2" t="s">
        <v>27</v>
      </c>
      <c r="AC6" s="2"/>
      <c r="XFD6"/>
    </row>
    <row r="7" s="1" customFormat="1" ht="25" customHeight="1" spans="1:16384">
      <c r="A7" s="7">
        <v>4</v>
      </c>
      <c r="B7" s="8" t="s">
        <v>55</v>
      </c>
      <c r="C7" s="12">
        <v>45814</v>
      </c>
      <c r="D7" s="10" t="s">
        <v>33</v>
      </c>
      <c r="E7" s="8">
        <v>26</v>
      </c>
      <c r="F7" s="8">
        <v>27</v>
      </c>
      <c r="G7" s="11">
        <v>1547.30769230769</v>
      </c>
      <c r="H7" s="11">
        <v>2558.62106</v>
      </c>
      <c r="I7" s="23">
        <v>264</v>
      </c>
      <c r="J7" s="24">
        <v>466.001247692308</v>
      </c>
      <c r="K7" s="10">
        <v>540</v>
      </c>
      <c r="L7" s="19"/>
      <c r="M7" s="20">
        <v>-10</v>
      </c>
      <c r="N7" s="11">
        <v>300</v>
      </c>
      <c r="O7" s="21">
        <v>5665.93</v>
      </c>
      <c r="P7" s="22"/>
      <c r="Q7" s="32">
        <v>5665.93</v>
      </c>
      <c r="R7" s="33"/>
      <c r="S7" s="34" t="s">
        <v>98</v>
      </c>
      <c r="T7" s="35">
        <f ca="1">VLOOKUP(B7,[2]一线员工!$C$3:$CN$900,60,0)</f>
        <v>5665.93</v>
      </c>
      <c r="U7" s="1">
        <f ca="1" t="shared" si="0"/>
        <v>0</v>
      </c>
      <c r="V7" s="36">
        <f t="shared" si="1"/>
        <v>5665.93</v>
      </c>
      <c r="W7" s="36">
        <f t="shared" si="2"/>
        <v>0</v>
      </c>
      <c r="Z7" s="38" t="s">
        <v>55</v>
      </c>
      <c r="AA7" s="1"/>
      <c r="AB7" s="2" t="s">
        <v>27</v>
      </c>
      <c r="AC7" s="2"/>
      <c r="XFD7"/>
    </row>
    <row r="8" s="1" customFormat="1" ht="25" customHeight="1" spans="1:16384">
      <c r="A8" s="7">
        <v>5</v>
      </c>
      <c r="B8" s="8" t="s">
        <v>56</v>
      </c>
      <c r="C8" s="12">
        <v>45817</v>
      </c>
      <c r="D8" s="10" t="s">
        <v>33</v>
      </c>
      <c r="E8" s="8">
        <v>24</v>
      </c>
      <c r="F8" s="8">
        <v>24</v>
      </c>
      <c r="G8" s="11">
        <v>1490</v>
      </c>
      <c r="H8" s="11">
        <v>2546.94176</v>
      </c>
      <c r="I8" s="23">
        <v>264</v>
      </c>
      <c r="J8" s="24">
        <v>518.91824</v>
      </c>
      <c r="K8" s="10">
        <v>480</v>
      </c>
      <c r="L8" s="19"/>
      <c r="M8" s="20">
        <v>-10</v>
      </c>
      <c r="N8" s="11">
        <v>300</v>
      </c>
      <c r="O8" s="21">
        <v>5589.86</v>
      </c>
      <c r="P8" s="22"/>
      <c r="Q8" s="32">
        <v>5589.86</v>
      </c>
      <c r="R8" s="33"/>
      <c r="S8" s="34" t="s">
        <v>98</v>
      </c>
      <c r="T8" s="35">
        <f ca="1">VLOOKUP(B8,[2]一线员工!$C$3:$CN$900,60,0)</f>
        <v>5589.86</v>
      </c>
      <c r="U8" s="1">
        <f ca="1" t="shared" si="0"/>
        <v>0</v>
      </c>
      <c r="V8" s="36">
        <f t="shared" si="1"/>
        <v>5589.86</v>
      </c>
      <c r="W8" s="36">
        <f t="shared" si="2"/>
        <v>0</v>
      </c>
      <c r="Z8" s="38" t="s">
        <v>56</v>
      </c>
      <c r="AA8" s="1"/>
      <c r="AB8" s="2" t="s">
        <v>27</v>
      </c>
      <c r="AC8" s="2"/>
      <c r="XFD8"/>
    </row>
    <row r="9" s="1" customFormat="1" ht="25" customHeight="1" spans="1:16384">
      <c r="A9" s="7">
        <v>6</v>
      </c>
      <c r="B9" s="8" t="s">
        <v>57</v>
      </c>
      <c r="C9" s="12">
        <v>45826</v>
      </c>
      <c r="D9" s="10" t="s">
        <v>33</v>
      </c>
      <c r="E9" s="8">
        <v>24</v>
      </c>
      <c r="F9" s="8">
        <v>22</v>
      </c>
      <c r="G9" s="11">
        <v>1365.83333333333</v>
      </c>
      <c r="H9" s="11">
        <v>2301.46328</v>
      </c>
      <c r="I9" s="23">
        <v>267</v>
      </c>
      <c r="J9" s="24">
        <v>902.923386666667</v>
      </c>
      <c r="K9" s="10">
        <v>440</v>
      </c>
      <c r="L9" s="19">
        <v>-20</v>
      </c>
      <c r="M9" s="20">
        <v>-10</v>
      </c>
      <c r="N9" s="11">
        <v>0</v>
      </c>
      <c r="O9" s="21">
        <v>5247.22</v>
      </c>
      <c r="P9" s="22"/>
      <c r="Q9" s="32">
        <v>5247.22</v>
      </c>
      <c r="R9" s="33" t="s">
        <v>58</v>
      </c>
      <c r="S9" s="34" t="s">
        <v>98</v>
      </c>
      <c r="T9" s="35">
        <f ca="1">VLOOKUP(B9,[2]一线员工!$C$3:$CN$900,60,0)</f>
        <v>5247.22</v>
      </c>
      <c r="U9" s="1">
        <f ca="1" t="shared" si="0"/>
        <v>0</v>
      </c>
      <c r="V9" s="36">
        <f t="shared" si="1"/>
        <v>5247.22</v>
      </c>
      <c r="W9" s="36">
        <f t="shared" si="2"/>
        <v>0</v>
      </c>
      <c r="Z9" s="38" t="s">
        <v>57</v>
      </c>
      <c r="AA9" s="1"/>
      <c r="AB9" s="2" t="s">
        <v>27</v>
      </c>
      <c r="AC9" s="2"/>
      <c r="XFD9"/>
    </row>
    <row r="10" s="1" customFormat="1" ht="25" customHeight="1" spans="1:16384">
      <c r="A10" s="7">
        <v>7</v>
      </c>
      <c r="B10" s="8" t="s">
        <v>60</v>
      </c>
      <c r="C10" s="12">
        <v>45825</v>
      </c>
      <c r="D10" s="10" t="s">
        <v>33</v>
      </c>
      <c r="E10" s="8">
        <v>26</v>
      </c>
      <c r="F10" s="8">
        <v>26</v>
      </c>
      <c r="G10" s="11">
        <v>1490</v>
      </c>
      <c r="H10" s="11">
        <v>2752.90024</v>
      </c>
      <c r="I10" s="23">
        <v>270</v>
      </c>
      <c r="J10" s="24">
        <v>657.99976</v>
      </c>
      <c r="K10" s="10">
        <v>520</v>
      </c>
      <c r="L10" s="19"/>
      <c r="M10" s="20"/>
      <c r="N10" s="11">
        <v>300</v>
      </c>
      <c r="O10" s="21">
        <v>5990.9</v>
      </c>
      <c r="P10" s="22"/>
      <c r="Q10" s="32">
        <v>5990.9</v>
      </c>
      <c r="R10" s="33"/>
      <c r="S10" s="34" t="s">
        <v>98</v>
      </c>
      <c r="T10" s="35">
        <f ca="1">VLOOKUP(B10,[2]一线员工!$C$3:$CN$900,60,0)</f>
        <v>5990.9</v>
      </c>
      <c r="U10" s="1">
        <f ca="1" t="shared" si="0"/>
        <v>0</v>
      </c>
      <c r="V10" s="36">
        <f t="shared" si="1"/>
        <v>5990.9</v>
      </c>
      <c r="W10" s="36">
        <f t="shared" si="2"/>
        <v>0</v>
      </c>
      <c r="Z10" s="38" t="s">
        <v>60</v>
      </c>
      <c r="AA10" s="1"/>
      <c r="AB10" s="2" t="s">
        <v>27</v>
      </c>
      <c r="AC10" s="2"/>
      <c r="XFD10"/>
    </row>
    <row r="11" s="1" customFormat="1" ht="25" customHeight="1" spans="1:16384">
      <c r="A11" s="7">
        <v>8</v>
      </c>
      <c r="B11" s="8" t="s">
        <v>62</v>
      </c>
      <c r="C11" s="12">
        <v>45897</v>
      </c>
      <c r="D11" s="10" t="s">
        <v>33</v>
      </c>
      <c r="E11" s="8">
        <v>26</v>
      </c>
      <c r="F11" s="8">
        <v>27</v>
      </c>
      <c r="G11" s="11">
        <v>1547.30769230769</v>
      </c>
      <c r="H11" s="11">
        <v>2588.949509</v>
      </c>
      <c r="I11" s="23">
        <v>252</v>
      </c>
      <c r="J11" s="24">
        <v>466.002798692308</v>
      </c>
      <c r="K11" s="10">
        <v>540</v>
      </c>
      <c r="L11" s="19"/>
      <c r="M11" s="20"/>
      <c r="N11" s="11">
        <v>300</v>
      </c>
      <c r="O11" s="21">
        <v>5694.26</v>
      </c>
      <c r="P11" s="22"/>
      <c r="Q11" s="32">
        <v>5694.26</v>
      </c>
      <c r="R11" s="33"/>
      <c r="S11" s="34" t="s">
        <v>98</v>
      </c>
      <c r="T11" s="35">
        <f ca="1">VLOOKUP(B11,[2]一线员工!$C$3:$CN$900,60,0)</f>
        <v>5694.26</v>
      </c>
      <c r="U11" s="1">
        <f ca="1" t="shared" si="0"/>
        <v>0</v>
      </c>
      <c r="V11" s="36">
        <f t="shared" si="1"/>
        <v>5694.26</v>
      </c>
      <c r="W11" s="36">
        <f t="shared" si="2"/>
        <v>0</v>
      </c>
      <c r="Z11" s="38" t="s">
        <v>62</v>
      </c>
      <c r="AA11" s="1"/>
      <c r="AB11" s="2" t="s">
        <v>27</v>
      </c>
      <c r="AC11" s="2"/>
      <c r="XFD11"/>
    </row>
    <row r="12" s="1" customFormat="1" ht="25" customHeight="1" spans="1:16384">
      <c r="A12" s="7">
        <v>9</v>
      </c>
      <c r="B12" s="8" t="s">
        <v>63</v>
      </c>
      <c r="C12" s="12">
        <v>45900</v>
      </c>
      <c r="D12" s="10" t="s">
        <v>33</v>
      </c>
      <c r="E12" s="8">
        <v>25</v>
      </c>
      <c r="F12" s="8">
        <v>24</v>
      </c>
      <c r="G12" s="11">
        <v>1430.4</v>
      </c>
      <c r="H12" s="11">
        <v>2517.30176</v>
      </c>
      <c r="I12" s="23">
        <v>270</v>
      </c>
      <c r="J12" s="24">
        <v>538.91824</v>
      </c>
      <c r="K12" s="10">
        <v>480</v>
      </c>
      <c r="L12" s="19"/>
      <c r="M12" s="20"/>
      <c r="N12" s="11">
        <v>200</v>
      </c>
      <c r="O12" s="21">
        <v>5436.62</v>
      </c>
      <c r="P12" s="22">
        <v>43.74</v>
      </c>
      <c r="Q12" s="32">
        <v>5392.88</v>
      </c>
      <c r="R12" s="33"/>
      <c r="S12" s="34" t="s">
        <v>98</v>
      </c>
      <c r="T12" s="35">
        <f ca="1">VLOOKUP(B12,[2]一线员工!$C$3:$CN$900,60,0)</f>
        <v>5392.88</v>
      </c>
      <c r="U12" s="1">
        <f ca="1" t="shared" si="0"/>
        <v>0</v>
      </c>
      <c r="V12" s="36">
        <f t="shared" si="1"/>
        <v>5436.62</v>
      </c>
      <c r="W12" s="36">
        <f t="shared" si="2"/>
        <v>0</v>
      </c>
      <c r="Z12" s="38" t="s">
        <v>63</v>
      </c>
      <c r="AA12" s="1"/>
      <c r="AB12" s="2" t="s">
        <v>27</v>
      </c>
      <c r="AC12" s="2"/>
      <c r="XFD12"/>
    </row>
    <row r="13" s="1" customFormat="1" ht="25" customHeight="1" spans="1:16384">
      <c r="A13" s="7">
        <v>10</v>
      </c>
      <c r="B13" s="8" t="s">
        <v>64</v>
      </c>
      <c r="C13" s="12">
        <v>45901</v>
      </c>
      <c r="D13" s="10" t="s">
        <v>33</v>
      </c>
      <c r="E13" s="8">
        <v>25</v>
      </c>
      <c r="F13" s="8">
        <v>24</v>
      </c>
      <c r="G13" s="11">
        <v>1430.4</v>
      </c>
      <c r="H13" s="11">
        <v>2537.06176</v>
      </c>
      <c r="I13" s="23">
        <v>282</v>
      </c>
      <c r="J13" s="24">
        <v>518.91824</v>
      </c>
      <c r="K13" s="10">
        <v>480</v>
      </c>
      <c r="L13" s="19"/>
      <c r="M13" s="20"/>
      <c r="N13" s="11">
        <v>200</v>
      </c>
      <c r="O13" s="21">
        <v>5448.38</v>
      </c>
      <c r="P13" s="22"/>
      <c r="Q13" s="32">
        <v>5448.38</v>
      </c>
      <c r="R13" s="33"/>
      <c r="S13" s="34" t="s">
        <v>98</v>
      </c>
      <c r="T13" s="35">
        <f ca="1">VLOOKUP(B13,[2]一线员工!$C$3:$CN$900,60,0)</f>
        <v>5448.38</v>
      </c>
      <c r="U13" s="1">
        <f ca="1" t="shared" si="0"/>
        <v>0</v>
      </c>
      <c r="V13" s="36">
        <f t="shared" si="1"/>
        <v>5448.38</v>
      </c>
      <c r="W13" s="36">
        <f t="shared" si="2"/>
        <v>0</v>
      </c>
      <c r="Z13" s="38" t="e">
        <v>#N/A</v>
      </c>
      <c r="AA13" s="1"/>
      <c r="AB13" s="2" t="s">
        <v>27</v>
      </c>
      <c r="AC13" s="2"/>
      <c r="XFD13"/>
    </row>
    <row r="14" s="1" customFormat="1" ht="25" customHeight="1" spans="1:16384">
      <c r="A14" s="7">
        <v>11</v>
      </c>
      <c r="B14" s="8" t="s">
        <v>65</v>
      </c>
      <c r="C14" s="12">
        <v>45903</v>
      </c>
      <c r="D14" s="10" t="s">
        <v>33</v>
      </c>
      <c r="E14" s="8">
        <v>26</v>
      </c>
      <c r="F14" s="8">
        <v>27</v>
      </c>
      <c r="G14" s="11">
        <v>1547.30769230769</v>
      </c>
      <c r="H14" s="11">
        <v>2588.949509</v>
      </c>
      <c r="I14" s="23">
        <v>246</v>
      </c>
      <c r="J14" s="24">
        <v>566.002798692308</v>
      </c>
      <c r="K14" s="10">
        <v>540</v>
      </c>
      <c r="L14" s="19"/>
      <c r="M14" s="20">
        <v>-20</v>
      </c>
      <c r="N14" s="11">
        <v>300</v>
      </c>
      <c r="O14" s="21">
        <v>5768.26</v>
      </c>
      <c r="P14" s="22"/>
      <c r="Q14" s="32">
        <v>5768.26</v>
      </c>
      <c r="R14" s="33"/>
      <c r="S14" s="34" t="s">
        <v>98</v>
      </c>
      <c r="T14" s="35">
        <f ca="1">VLOOKUP(B14,[2]一线员工!$C$3:$CN$900,60,0)</f>
        <v>5768.26</v>
      </c>
      <c r="U14" s="1">
        <f ca="1" t="shared" si="0"/>
        <v>0</v>
      </c>
      <c r="V14" s="36">
        <f t="shared" si="1"/>
        <v>5768.26</v>
      </c>
      <c r="W14" s="36">
        <f t="shared" si="2"/>
        <v>0</v>
      </c>
      <c r="Z14" s="38" t="e">
        <v>#N/A</v>
      </c>
      <c r="AA14" s="1"/>
      <c r="AB14" s="2" t="s">
        <v>27</v>
      </c>
      <c r="AC14" s="2"/>
      <c r="XFD14"/>
    </row>
    <row r="15" s="1" customFormat="1" ht="25" customHeight="1" spans="1:16384">
      <c r="A15" s="7">
        <v>12</v>
      </c>
      <c r="B15" s="10" t="s">
        <v>66</v>
      </c>
      <c r="C15" s="9">
        <v>45904</v>
      </c>
      <c r="D15" s="10" t="s">
        <v>33</v>
      </c>
      <c r="E15" s="8">
        <v>26</v>
      </c>
      <c r="F15" s="8">
        <v>27</v>
      </c>
      <c r="G15" s="11">
        <v>1547.30769230769</v>
      </c>
      <c r="H15" s="11">
        <v>2492.2495</v>
      </c>
      <c r="I15" s="23">
        <v>249</v>
      </c>
      <c r="J15" s="24">
        <v>1166.00280769231</v>
      </c>
      <c r="K15" s="10">
        <v>540</v>
      </c>
      <c r="L15" s="19"/>
      <c r="M15" s="20"/>
      <c r="N15" s="11">
        <v>300</v>
      </c>
      <c r="O15" s="21">
        <v>6294.56</v>
      </c>
      <c r="P15" s="22">
        <v>51.25</v>
      </c>
      <c r="Q15" s="32">
        <v>6243.31</v>
      </c>
      <c r="R15" s="33"/>
      <c r="S15" s="34" t="s">
        <v>98</v>
      </c>
      <c r="T15" s="35">
        <f ca="1">VLOOKUP(B15,[2]一线员工!$C$3:$CN$900,60,0)</f>
        <v>6243.31</v>
      </c>
      <c r="U15" s="1">
        <f ca="1" t="shared" si="0"/>
        <v>0</v>
      </c>
      <c r="V15" s="36">
        <f t="shared" si="1"/>
        <v>6294.56</v>
      </c>
      <c r="W15" s="36">
        <f t="shared" si="2"/>
        <v>0</v>
      </c>
      <c r="Z15" s="38" t="e">
        <v>#N/A</v>
      </c>
      <c r="AA15" s="1"/>
      <c r="AB15" s="2" t="s">
        <v>27</v>
      </c>
      <c r="AC15" s="2"/>
      <c r="XFD15"/>
    </row>
    <row r="16" s="1" customFormat="1" ht="25" customHeight="1" spans="1:16384">
      <c r="A16" s="7">
        <v>13</v>
      </c>
      <c r="B16" s="8" t="s">
        <v>68</v>
      </c>
      <c r="C16" s="9">
        <v>45912</v>
      </c>
      <c r="D16" s="10" t="s">
        <v>33</v>
      </c>
      <c r="E16" s="8">
        <v>24</v>
      </c>
      <c r="F16" s="8">
        <v>17</v>
      </c>
      <c r="G16" s="11">
        <v>1055.41666666667</v>
      </c>
      <c r="H16" s="11">
        <v>1692.70708</v>
      </c>
      <c r="I16" s="23">
        <v>270</v>
      </c>
      <c r="J16" s="24">
        <v>382.156253333334</v>
      </c>
      <c r="K16" s="10">
        <v>340</v>
      </c>
      <c r="L16" s="19"/>
      <c r="M16" s="20"/>
      <c r="N16" s="11">
        <v>0</v>
      </c>
      <c r="O16" s="21">
        <v>3740.28</v>
      </c>
      <c r="P16" s="22"/>
      <c r="Q16" s="32">
        <v>3740.28</v>
      </c>
      <c r="R16" s="33"/>
      <c r="S16" s="34" t="s">
        <v>98</v>
      </c>
      <c r="T16" s="35">
        <f ca="1">VLOOKUP(B16,[2]一线员工!$C$3:$CN$900,60,0)</f>
        <v>3740.28</v>
      </c>
      <c r="U16" s="1">
        <f ca="1" t="shared" si="0"/>
        <v>0</v>
      </c>
      <c r="V16" s="36">
        <f t="shared" si="1"/>
        <v>3740.28</v>
      </c>
      <c r="W16" s="36">
        <f t="shared" si="2"/>
        <v>-3.63797880709171e-12</v>
      </c>
      <c r="Z16" s="38" t="e">
        <v>#N/A</v>
      </c>
      <c r="AA16" s="1"/>
      <c r="AB16" s="2" t="s">
        <v>27</v>
      </c>
      <c r="AC16" s="2"/>
      <c r="XFD16"/>
    </row>
    <row r="17" s="1" customFormat="1" ht="25" customHeight="1" spans="1:16384">
      <c r="A17" s="7">
        <v>14</v>
      </c>
      <c r="B17" s="8" t="s">
        <v>70</v>
      </c>
      <c r="C17" s="9">
        <v>45912</v>
      </c>
      <c r="D17" s="10" t="s">
        <v>33</v>
      </c>
      <c r="E17" s="8">
        <v>26</v>
      </c>
      <c r="F17" s="8">
        <v>27</v>
      </c>
      <c r="G17" s="11">
        <v>1547.30769230769</v>
      </c>
      <c r="H17" s="11">
        <v>1154.27685521274</v>
      </c>
      <c r="I17" s="23">
        <v>246</v>
      </c>
      <c r="J17" s="24">
        <v>465.995452479563</v>
      </c>
      <c r="K17" s="10">
        <v>540</v>
      </c>
      <c r="L17" s="19"/>
      <c r="M17" s="20">
        <v>-10</v>
      </c>
      <c r="N17" s="11">
        <v>300</v>
      </c>
      <c r="O17" s="21">
        <v>4243.58</v>
      </c>
      <c r="P17" s="22"/>
      <c r="Q17" s="32">
        <v>4243.58</v>
      </c>
      <c r="R17" s="33"/>
      <c r="S17" s="34" t="s">
        <v>98</v>
      </c>
      <c r="T17" s="35">
        <f ca="1">VLOOKUP(B17,[2]一线员工!$C$3:$CN$900,60,0)</f>
        <v>4243.58</v>
      </c>
      <c r="U17" s="1">
        <f ca="1" t="shared" si="0"/>
        <v>0</v>
      </c>
      <c r="V17" s="36">
        <f t="shared" si="1"/>
        <v>4243.57999999999</v>
      </c>
      <c r="W17" s="36">
        <f t="shared" si="2"/>
        <v>7.27595761418343e-12</v>
      </c>
      <c r="Z17" s="38" t="e">
        <v>#N/A</v>
      </c>
      <c r="AA17" s="1"/>
      <c r="AB17" s="2" t="s">
        <v>27</v>
      </c>
      <c r="AC17" s="2"/>
      <c r="XFD17"/>
    </row>
    <row r="18" s="1" customFormat="1" ht="25" customHeight="1" spans="1:16384">
      <c r="A18" s="7">
        <v>15</v>
      </c>
      <c r="B18" s="8" t="s">
        <v>71</v>
      </c>
      <c r="C18" s="9">
        <v>45919</v>
      </c>
      <c r="D18" s="10" t="s">
        <v>33</v>
      </c>
      <c r="E18" s="8">
        <v>24</v>
      </c>
      <c r="F18" s="8">
        <v>23</v>
      </c>
      <c r="G18" s="11">
        <v>1427.91666666667</v>
      </c>
      <c r="H18" s="11">
        <v>2146.3398176</v>
      </c>
      <c r="I18" s="23">
        <v>270</v>
      </c>
      <c r="J18" s="24">
        <v>460.923515733334</v>
      </c>
      <c r="K18" s="10">
        <v>460</v>
      </c>
      <c r="L18" s="19"/>
      <c r="M18" s="20"/>
      <c r="N18" s="11">
        <v>200</v>
      </c>
      <c r="O18" s="21">
        <v>4965.18</v>
      </c>
      <c r="P18" s="22"/>
      <c r="Q18" s="32">
        <v>4965.18</v>
      </c>
      <c r="R18" s="33"/>
      <c r="S18" s="34" t="s">
        <v>98</v>
      </c>
      <c r="T18" s="35">
        <f ca="1">VLOOKUP(B18,[2]一线员工!$C$3:$CN$900,60,0)</f>
        <v>4965.18</v>
      </c>
      <c r="U18" s="1">
        <f ca="1" t="shared" si="0"/>
        <v>0</v>
      </c>
      <c r="V18" s="36">
        <f t="shared" si="1"/>
        <v>4965.18</v>
      </c>
      <c r="W18" s="36">
        <f t="shared" si="2"/>
        <v>0</v>
      </c>
      <c r="Z18" s="38" t="e">
        <v>#N/A</v>
      </c>
      <c r="AA18" s="1"/>
      <c r="AB18" s="2" t="s">
        <v>27</v>
      </c>
      <c r="AC18" s="2"/>
      <c r="XFD18"/>
    </row>
    <row r="19" s="1" customFormat="1" ht="25" customHeight="1" spans="1:16384">
      <c r="A19" s="7">
        <v>16</v>
      </c>
      <c r="B19" s="8" t="s">
        <v>72</v>
      </c>
      <c r="C19" s="9">
        <v>45923</v>
      </c>
      <c r="D19" s="10" t="s">
        <v>33</v>
      </c>
      <c r="E19" s="8">
        <v>26</v>
      </c>
      <c r="F19" s="8">
        <v>25</v>
      </c>
      <c r="G19" s="11">
        <v>1432.69230769231</v>
      </c>
      <c r="H19" s="11">
        <v>2042.78030933333</v>
      </c>
      <c r="I19" s="23">
        <v>246</v>
      </c>
      <c r="J19" s="24">
        <v>442.307382974359</v>
      </c>
      <c r="K19" s="10">
        <v>500</v>
      </c>
      <c r="L19" s="19"/>
      <c r="M19" s="20">
        <v>-10</v>
      </c>
      <c r="N19" s="11">
        <v>0</v>
      </c>
      <c r="O19" s="21">
        <v>4653.78</v>
      </c>
      <c r="P19" s="22"/>
      <c r="Q19" s="32">
        <v>4653.78</v>
      </c>
      <c r="R19" s="33"/>
      <c r="S19" s="34" t="s">
        <v>98</v>
      </c>
      <c r="T19" s="35">
        <f ca="1">VLOOKUP(B19,[2]一线员工!$C$3:$CN$900,60,0)</f>
        <v>4653.78</v>
      </c>
      <c r="U19" s="1">
        <f ca="1" t="shared" si="0"/>
        <v>0</v>
      </c>
      <c r="V19" s="36">
        <f t="shared" si="1"/>
        <v>4653.78</v>
      </c>
      <c r="W19" s="36">
        <f t="shared" si="2"/>
        <v>0</v>
      </c>
      <c r="Z19" s="38" t="e">
        <v>#N/A</v>
      </c>
      <c r="AA19" s="1"/>
      <c r="AB19" s="2" t="s">
        <v>27</v>
      </c>
      <c r="AC19" s="2"/>
      <c r="XFD19"/>
    </row>
    <row r="20" s="1" customFormat="1" ht="25" customHeight="1" spans="1:16384">
      <c r="A20" s="7">
        <v>17</v>
      </c>
      <c r="B20" s="8" t="s">
        <v>73</v>
      </c>
      <c r="C20" s="9">
        <v>45927</v>
      </c>
      <c r="D20" s="10" t="s">
        <v>33</v>
      </c>
      <c r="E20" s="8">
        <v>26</v>
      </c>
      <c r="F20" s="8">
        <v>27</v>
      </c>
      <c r="G20" s="11">
        <v>1547.30769230769</v>
      </c>
      <c r="H20" s="11">
        <v>2140.19826077333</v>
      </c>
      <c r="I20" s="23">
        <v>264</v>
      </c>
      <c r="J20" s="24">
        <v>466.004046918974</v>
      </c>
      <c r="K20" s="10">
        <v>540</v>
      </c>
      <c r="L20" s="19"/>
      <c r="M20" s="20">
        <v>-10</v>
      </c>
      <c r="N20" s="11">
        <v>300</v>
      </c>
      <c r="O20" s="21">
        <v>5247.51</v>
      </c>
      <c r="P20" s="22">
        <v>53.4</v>
      </c>
      <c r="Q20" s="32">
        <v>5194.11</v>
      </c>
      <c r="R20" s="33"/>
      <c r="S20" s="34" t="s">
        <v>98</v>
      </c>
      <c r="T20" s="35">
        <f ca="1">VLOOKUP(B20,[2]一线员工!$C$3:$CN$900,60,0)</f>
        <v>5194.11</v>
      </c>
      <c r="U20" s="1">
        <f ca="1" t="shared" si="0"/>
        <v>0</v>
      </c>
      <c r="V20" s="36">
        <f t="shared" si="1"/>
        <v>5247.50999999999</v>
      </c>
      <c r="W20" s="36">
        <f t="shared" si="2"/>
        <v>0</v>
      </c>
      <c r="Z20" s="38" t="e">
        <v>#N/A</v>
      </c>
      <c r="AA20" s="1"/>
      <c r="AB20" s="2" t="s">
        <v>27</v>
      </c>
      <c r="AC20" s="2"/>
      <c r="XFD20"/>
    </row>
    <row r="21" s="1" customFormat="1" ht="25" customHeight="1" spans="1:16384">
      <c r="A21" s="7">
        <v>18</v>
      </c>
      <c r="B21" s="8" t="s">
        <v>74</v>
      </c>
      <c r="C21" s="9">
        <v>45914</v>
      </c>
      <c r="D21" s="10" t="s">
        <v>33</v>
      </c>
      <c r="E21" s="8">
        <v>23</v>
      </c>
      <c r="F21" s="8">
        <v>21.3</v>
      </c>
      <c r="G21" s="11">
        <v>1379.86956521739</v>
      </c>
      <c r="H21" s="11">
        <v>2021.48435653333</v>
      </c>
      <c r="I21" s="23">
        <v>282</v>
      </c>
      <c r="J21" s="24">
        <v>416.169967615541</v>
      </c>
      <c r="K21" s="10">
        <v>420</v>
      </c>
      <c r="L21" s="19"/>
      <c r="M21" s="20">
        <v>-331.253889366265</v>
      </c>
      <c r="N21" s="11">
        <v>0</v>
      </c>
      <c r="O21" s="21">
        <v>4188.27</v>
      </c>
      <c r="P21" s="22">
        <v>34.8</v>
      </c>
      <c r="Q21" s="32">
        <v>4153.47</v>
      </c>
      <c r="R21" s="33"/>
      <c r="S21" s="34" t="s">
        <v>98</v>
      </c>
      <c r="T21" s="35">
        <f ca="1">VLOOKUP(B21,[2]一线员工!$C$3:$CN$900,60,0)</f>
        <v>4153.47</v>
      </c>
      <c r="U21" s="1">
        <f ca="1" t="shared" si="0"/>
        <v>0</v>
      </c>
      <c r="V21" s="36">
        <f t="shared" si="1"/>
        <v>4188.27</v>
      </c>
      <c r="W21" s="36">
        <f t="shared" si="2"/>
        <v>0</v>
      </c>
      <c r="Z21" s="38" t="e">
        <v>#N/A</v>
      </c>
      <c r="AA21" s="1"/>
      <c r="AB21" s="2" t="s">
        <v>27</v>
      </c>
      <c r="AC21" s="2"/>
      <c r="XFD21"/>
    </row>
    <row r="22" s="1" customFormat="1" ht="25" customHeight="1" spans="1:16384">
      <c r="A22" s="7">
        <v>19</v>
      </c>
      <c r="B22" s="8" t="s">
        <v>75</v>
      </c>
      <c r="C22" s="9">
        <v>45917</v>
      </c>
      <c r="D22" s="10" t="s">
        <v>33</v>
      </c>
      <c r="E22" s="8">
        <v>25</v>
      </c>
      <c r="F22" s="8">
        <v>23.2</v>
      </c>
      <c r="G22" s="11">
        <v>1382.72</v>
      </c>
      <c r="H22" s="11">
        <v>2180.89674813333</v>
      </c>
      <c r="I22" s="23">
        <v>276</v>
      </c>
      <c r="J22" s="24">
        <v>731.753251866666</v>
      </c>
      <c r="K22" s="10">
        <v>460</v>
      </c>
      <c r="L22" s="19">
        <v>-20</v>
      </c>
      <c r="M22" s="20">
        <v>-10</v>
      </c>
      <c r="N22" s="11">
        <v>0</v>
      </c>
      <c r="O22" s="21">
        <v>5001.37</v>
      </c>
      <c r="P22" s="22">
        <v>75.43</v>
      </c>
      <c r="Q22" s="32">
        <v>4925.94</v>
      </c>
      <c r="R22" s="33"/>
      <c r="S22" s="34" t="s">
        <v>98</v>
      </c>
      <c r="T22" s="35">
        <f ca="1">VLOOKUP(B22,[2]一线员工!$C$3:$CN$900,60,0)</f>
        <v>4925.94</v>
      </c>
      <c r="U22" s="1">
        <f ca="1" t="shared" si="0"/>
        <v>0</v>
      </c>
      <c r="V22" s="36">
        <f t="shared" si="1"/>
        <v>5001.37</v>
      </c>
      <c r="W22" s="36">
        <f t="shared" si="2"/>
        <v>0</v>
      </c>
      <c r="Z22" s="38" t="e">
        <v>#N/A</v>
      </c>
      <c r="AA22" s="1"/>
      <c r="AB22" s="2" t="s">
        <v>27</v>
      </c>
      <c r="AC22" s="2"/>
      <c r="XFD22"/>
    </row>
    <row r="23" s="1" customFormat="1" ht="25" customHeight="1" spans="1:16384">
      <c r="A23" s="7">
        <v>20</v>
      </c>
      <c r="B23" s="8" t="s">
        <v>76</v>
      </c>
      <c r="C23" s="9">
        <v>45908</v>
      </c>
      <c r="D23" s="10" t="s">
        <v>33</v>
      </c>
      <c r="E23" s="8">
        <v>24</v>
      </c>
      <c r="F23" s="8">
        <v>22</v>
      </c>
      <c r="G23" s="11">
        <v>1365.83333333333</v>
      </c>
      <c r="H23" s="11">
        <v>2184.64272693333</v>
      </c>
      <c r="I23" s="23">
        <v>270</v>
      </c>
      <c r="J23" s="24">
        <v>429.843939733333</v>
      </c>
      <c r="K23" s="10">
        <v>440</v>
      </c>
      <c r="L23" s="19"/>
      <c r="M23" s="20"/>
      <c r="N23" s="11">
        <v>0</v>
      </c>
      <c r="O23" s="21">
        <v>4690.32</v>
      </c>
      <c r="P23" s="22"/>
      <c r="Q23" s="32">
        <v>4690.32</v>
      </c>
      <c r="R23" s="33" t="s">
        <v>77</v>
      </c>
      <c r="S23" s="34" t="s">
        <v>98</v>
      </c>
      <c r="T23" s="35">
        <f ca="1">VLOOKUP(B23,[2]一线员工!$C$3:$CN$900,60,0)</f>
        <v>4690.32</v>
      </c>
      <c r="U23" s="1">
        <f ca="1" t="shared" si="0"/>
        <v>0</v>
      </c>
      <c r="V23" s="36">
        <f t="shared" si="1"/>
        <v>4690.31999999999</v>
      </c>
      <c r="W23" s="36">
        <f t="shared" si="2"/>
        <v>0</v>
      </c>
      <c r="Z23" s="38" t="e">
        <v>#N/A</v>
      </c>
      <c r="AA23" s="1"/>
      <c r="AB23" s="2" t="s">
        <v>27</v>
      </c>
      <c r="AC23" s="2"/>
      <c r="XFD23"/>
    </row>
    <row r="24" s="1" customFormat="1" ht="25" customHeight="1" spans="1:16384">
      <c r="A24" s="7">
        <v>21</v>
      </c>
      <c r="B24" s="8" t="s">
        <v>78</v>
      </c>
      <c r="C24" s="9">
        <v>45914</v>
      </c>
      <c r="D24" s="10" t="s">
        <v>33</v>
      </c>
      <c r="E24" s="8">
        <v>26</v>
      </c>
      <c r="F24" s="8">
        <v>16</v>
      </c>
      <c r="G24" s="11">
        <v>916.923076923077</v>
      </c>
      <c r="H24" s="11">
        <v>1456.46329386667</v>
      </c>
      <c r="I24" s="23">
        <v>237</v>
      </c>
      <c r="J24" s="24">
        <v>251.073629210257</v>
      </c>
      <c r="K24" s="10">
        <v>320</v>
      </c>
      <c r="L24" s="19"/>
      <c r="M24" s="20"/>
      <c r="N24" s="11">
        <v>0</v>
      </c>
      <c r="O24" s="21">
        <v>3181.46</v>
      </c>
      <c r="P24" s="22"/>
      <c r="Q24" s="32">
        <v>3181.46</v>
      </c>
      <c r="R24" s="33" t="s">
        <v>79</v>
      </c>
      <c r="S24" s="34" t="s">
        <v>98</v>
      </c>
      <c r="T24" s="35">
        <f ca="1">VLOOKUP(B24,[2]一线员工!$C$3:$CN$900,60,0)</f>
        <v>3181.46</v>
      </c>
      <c r="U24" s="1">
        <f ca="1" t="shared" si="0"/>
        <v>0</v>
      </c>
      <c r="V24" s="36">
        <f t="shared" si="1"/>
        <v>3181.46</v>
      </c>
      <c r="W24" s="36">
        <f t="shared" si="2"/>
        <v>-4.09272615797818e-12</v>
      </c>
      <c r="Z24" s="38" t="e">
        <v>#N/A</v>
      </c>
      <c r="AA24" s="1"/>
      <c r="AB24" s="2" t="s">
        <v>27</v>
      </c>
      <c r="AC24" s="2"/>
      <c r="XFD24"/>
    </row>
    <row r="25" s="1" customFormat="1" ht="25" customHeight="1" spans="1:16384">
      <c r="A25" s="7">
        <v>22</v>
      </c>
      <c r="B25" s="8" t="s">
        <v>80</v>
      </c>
      <c r="C25" s="9">
        <v>45925</v>
      </c>
      <c r="D25" s="10" t="s">
        <v>33</v>
      </c>
      <c r="E25" s="8">
        <v>26</v>
      </c>
      <c r="F25" s="8">
        <v>27</v>
      </c>
      <c r="G25" s="11">
        <v>1547.30769230769</v>
      </c>
      <c r="H25" s="11">
        <v>2174.71758756</v>
      </c>
      <c r="I25" s="23">
        <v>249</v>
      </c>
      <c r="J25" s="24">
        <v>416.004720132307</v>
      </c>
      <c r="K25" s="10">
        <v>540</v>
      </c>
      <c r="L25" s="19"/>
      <c r="M25" s="20">
        <v>-10</v>
      </c>
      <c r="N25" s="11">
        <v>300</v>
      </c>
      <c r="O25" s="21">
        <v>5217.03</v>
      </c>
      <c r="P25" s="22">
        <v>53.4</v>
      </c>
      <c r="Q25" s="32">
        <v>5163.63</v>
      </c>
      <c r="R25" s="33" t="s">
        <v>58</v>
      </c>
      <c r="S25" s="34" t="s">
        <v>98</v>
      </c>
      <c r="T25" s="35">
        <f ca="1">VLOOKUP(B25,[2]一线员工!$C$3:$CN$900,60,0)</f>
        <v>5163.63</v>
      </c>
      <c r="U25" s="1">
        <f ca="1" t="shared" si="0"/>
        <v>0</v>
      </c>
      <c r="V25" s="36">
        <f t="shared" si="1"/>
        <v>5217.03</v>
      </c>
      <c r="W25" s="36">
        <f t="shared" si="2"/>
        <v>0</v>
      </c>
      <c r="Z25" s="38" t="e">
        <v>#N/A</v>
      </c>
      <c r="AA25" s="1"/>
      <c r="AB25" s="2" t="s">
        <v>27</v>
      </c>
      <c r="AC25" s="2"/>
      <c r="XFD25"/>
    </row>
    <row r="26" s="1" customFormat="1" ht="25" customHeight="1" spans="1:16384">
      <c r="A26" s="7">
        <v>23</v>
      </c>
      <c r="B26" s="8" t="s">
        <v>81</v>
      </c>
      <c r="C26" s="9">
        <v>45946</v>
      </c>
      <c r="D26" s="10" t="s">
        <v>33</v>
      </c>
      <c r="E26" s="8">
        <v>26</v>
      </c>
      <c r="F26" s="8">
        <v>14</v>
      </c>
      <c r="G26" s="11">
        <v>802.307692307692</v>
      </c>
      <c r="H26" s="11">
        <v>1103.063488</v>
      </c>
      <c r="I26" s="23">
        <v>264</v>
      </c>
      <c r="J26" s="24">
        <v>327.388819692308</v>
      </c>
      <c r="K26" s="10">
        <v>280</v>
      </c>
      <c r="L26" s="19"/>
      <c r="M26" s="20">
        <v>-10</v>
      </c>
      <c r="N26" s="11">
        <v>0</v>
      </c>
      <c r="O26" s="21">
        <v>2766.76</v>
      </c>
      <c r="P26" s="22">
        <v>24.06</v>
      </c>
      <c r="Q26" s="32">
        <v>2742.7</v>
      </c>
      <c r="R26" s="33"/>
      <c r="S26" s="34" t="s">
        <v>98</v>
      </c>
      <c r="T26" s="35">
        <f ca="1">VLOOKUP(B26,[2]一线员工!$C$3:$CN$900,60,0)</f>
        <v>2742.7</v>
      </c>
      <c r="U26" s="1">
        <f ca="1" t="shared" si="0"/>
        <v>0</v>
      </c>
      <c r="V26" s="36">
        <f t="shared" si="1"/>
        <v>2766.76</v>
      </c>
      <c r="W26" s="36">
        <f t="shared" si="2"/>
        <v>0</v>
      </c>
      <c r="Z26" s="38" t="e">
        <v>#N/A</v>
      </c>
      <c r="AA26" s="1"/>
      <c r="AB26" s="2" t="s">
        <v>27</v>
      </c>
      <c r="AC26" s="2"/>
      <c r="XFD26"/>
    </row>
    <row r="27" s="1" customFormat="1" ht="25" customHeight="1" spans="1:16384">
      <c r="A27" s="7">
        <v>24</v>
      </c>
      <c r="B27" s="8" t="s">
        <v>82</v>
      </c>
      <c r="C27" s="9">
        <v>45948</v>
      </c>
      <c r="D27" s="10" t="s">
        <v>33</v>
      </c>
      <c r="E27" s="8">
        <v>26</v>
      </c>
      <c r="F27" s="8">
        <v>10</v>
      </c>
      <c r="G27" s="11">
        <v>573.076923076923</v>
      </c>
      <c r="H27" s="11">
        <v>647.06592</v>
      </c>
      <c r="I27" s="23">
        <v>273</v>
      </c>
      <c r="J27" s="24">
        <v>216.927156923077</v>
      </c>
      <c r="K27" s="10">
        <v>200</v>
      </c>
      <c r="L27" s="19"/>
      <c r="M27" s="20"/>
      <c r="N27" s="11">
        <v>0</v>
      </c>
      <c r="O27" s="21">
        <v>1910.07</v>
      </c>
      <c r="P27" s="22"/>
      <c r="Q27" s="32">
        <v>1910.07</v>
      </c>
      <c r="R27" s="33"/>
      <c r="S27" s="34" t="s">
        <v>98</v>
      </c>
      <c r="T27" s="35">
        <f ca="1">VLOOKUP(B27,[2]一线员工!$C$3:$CN$900,60,0)</f>
        <v>1910.07</v>
      </c>
      <c r="U27" s="1">
        <f ca="1" t="shared" si="0"/>
        <v>0</v>
      </c>
      <c r="V27" s="36">
        <f t="shared" si="1"/>
        <v>1910.07</v>
      </c>
      <c r="W27" s="36">
        <f t="shared" si="2"/>
        <v>0</v>
      </c>
      <c r="Z27" s="38" t="e">
        <v>#N/A</v>
      </c>
      <c r="AA27" s="1"/>
      <c r="AB27" s="2" t="s">
        <v>27</v>
      </c>
      <c r="AC27" s="2"/>
      <c r="XFD27"/>
    </row>
    <row r="28" s="1" customFormat="1" ht="25" customHeight="1" spans="1:16384">
      <c r="A28" s="7">
        <v>25</v>
      </c>
      <c r="B28" s="8" t="s">
        <v>84</v>
      </c>
      <c r="C28" s="9">
        <v>45951</v>
      </c>
      <c r="D28" s="10" t="s">
        <v>33</v>
      </c>
      <c r="E28" s="8">
        <v>26</v>
      </c>
      <c r="F28" s="8">
        <v>9</v>
      </c>
      <c r="G28" s="11">
        <v>515.769230769231</v>
      </c>
      <c r="H28" s="11">
        <v>608.154528</v>
      </c>
      <c r="I28" s="23">
        <v>270</v>
      </c>
      <c r="J28" s="24">
        <v>141.226241230769</v>
      </c>
      <c r="K28" s="10">
        <v>180</v>
      </c>
      <c r="L28" s="19"/>
      <c r="M28" s="20">
        <v>-20</v>
      </c>
      <c r="N28" s="11">
        <v>0</v>
      </c>
      <c r="O28" s="21">
        <v>1695.15</v>
      </c>
      <c r="P28" s="22">
        <v>26.26</v>
      </c>
      <c r="Q28" s="32">
        <v>1668.89</v>
      </c>
      <c r="R28" s="33" t="s">
        <v>85</v>
      </c>
      <c r="S28" s="34" t="s">
        <v>98</v>
      </c>
      <c r="T28" s="35">
        <f ca="1">VLOOKUP(B28,[2]一线员工!$C$3:$CN$900,60,0)</f>
        <v>1668.89</v>
      </c>
      <c r="U28" s="1">
        <f ca="1" t="shared" si="0"/>
        <v>0</v>
      </c>
      <c r="V28" s="36">
        <f t="shared" si="1"/>
        <v>1695.15</v>
      </c>
      <c r="W28" s="36">
        <f t="shared" si="2"/>
        <v>0</v>
      </c>
      <c r="Z28" s="38" t="e">
        <v>#N/A</v>
      </c>
      <c r="AA28" s="1"/>
      <c r="AB28" s="2" t="s">
        <v>27</v>
      </c>
      <c r="AC28" s="2"/>
      <c r="XFD28"/>
    </row>
    <row r="29" s="1" customFormat="1" ht="25" customHeight="1" spans="1:16384">
      <c r="A29" s="7">
        <v>26</v>
      </c>
      <c r="B29" s="8" t="s">
        <v>86</v>
      </c>
      <c r="C29" s="9">
        <v>45939</v>
      </c>
      <c r="D29" s="10" t="s">
        <v>33</v>
      </c>
      <c r="E29" s="8">
        <v>26</v>
      </c>
      <c r="F29" s="8">
        <v>6</v>
      </c>
      <c r="G29" s="11">
        <v>343.846153846154</v>
      </c>
      <c r="H29" s="11">
        <v>470.588352</v>
      </c>
      <c r="I29" s="23">
        <v>0</v>
      </c>
      <c r="J29" s="24">
        <v>94.1554941538462</v>
      </c>
      <c r="K29" s="10">
        <v>120</v>
      </c>
      <c r="L29" s="19"/>
      <c r="M29" s="20">
        <v>-20</v>
      </c>
      <c r="N29" s="11">
        <v>0</v>
      </c>
      <c r="O29" s="21">
        <v>1008.59</v>
      </c>
      <c r="P29" s="22"/>
      <c r="Q29" s="32">
        <v>1008.59</v>
      </c>
      <c r="R29" s="33" t="s">
        <v>87</v>
      </c>
      <c r="S29" s="34" t="s">
        <v>98</v>
      </c>
      <c r="T29" s="35">
        <f ca="1">VLOOKUP(B29,[2]一线员工!$C$3:$CN$900,60,0)</f>
        <v>1008.59</v>
      </c>
      <c r="U29" s="1">
        <f ca="1" t="shared" si="0"/>
        <v>0</v>
      </c>
      <c r="V29" s="36">
        <f t="shared" si="1"/>
        <v>1008.59</v>
      </c>
      <c r="W29" s="36">
        <f t="shared" si="2"/>
        <v>0</v>
      </c>
      <c r="Z29" s="38" t="e">
        <v>#N/A</v>
      </c>
      <c r="AA29" s="1"/>
      <c r="AB29" s="2" t="s">
        <v>27</v>
      </c>
      <c r="AC29" s="2"/>
      <c r="XFD29"/>
    </row>
    <row r="30" s="1" customFormat="1" ht="25" customHeight="1" spans="1:16384">
      <c r="A30" s="7">
        <v>27</v>
      </c>
      <c r="B30" s="8" t="s">
        <v>88</v>
      </c>
      <c r="C30" s="9">
        <v>45939</v>
      </c>
      <c r="D30" s="10" t="s">
        <v>33</v>
      </c>
      <c r="E30" s="8">
        <v>26</v>
      </c>
      <c r="F30" s="8">
        <v>4</v>
      </c>
      <c r="G30" s="11">
        <v>229.230769230769</v>
      </c>
      <c r="H30" s="11">
        <v>313.725568</v>
      </c>
      <c r="I30" s="23">
        <v>0</v>
      </c>
      <c r="J30" s="24">
        <v>62.7736627692307</v>
      </c>
      <c r="K30" s="10">
        <v>80</v>
      </c>
      <c r="L30" s="19"/>
      <c r="M30" s="20"/>
      <c r="N30" s="11">
        <v>0</v>
      </c>
      <c r="O30" s="21">
        <v>685.73</v>
      </c>
      <c r="P30" s="22"/>
      <c r="Q30" s="32">
        <v>685.73</v>
      </c>
      <c r="R30" s="33" t="s">
        <v>89</v>
      </c>
      <c r="S30" s="34" t="s">
        <v>98</v>
      </c>
      <c r="T30" s="35">
        <f ca="1">VLOOKUP(B30,[2]一线员工!$C$3:$CN$900,60,0)</f>
        <v>685.73</v>
      </c>
      <c r="U30" s="1">
        <f ca="1" t="shared" si="0"/>
        <v>0</v>
      </c>
      <c r="V30" s="36">
        <f t="shared" si="1"/>
        <v>685.73</v>
      </c>
      <c r="W30" s="36">
        <f t="shared" si="2"/>
        <v>0</v>
      </c>
      <c r="Z30" s="38" t="e">
        <v>#N/A</v>
      </c>
      <c r="AA30" s="1"/>
      <c r="AB30" s="2" t="s">
        <v>27</v>
      </c>
      <c r="AC30" s="2"/>
      <c r="XFD30"/>
    </row>
    <row r="31" s="1" customFormat="1" ht="25" customHeight="1" spans="1:16384">
      <c r="A31" s="7">
        <v>28</v>
      </c>
      <c r="B31" s="8" t="s">
        <v>90</v>
      </c>
      <c r="C31" s="9">
        <v>45705</v>
      </c>
      <c r="D31" s="10" t="s">
        <v>33</v>
      </c>
      <c r="E31" s="8">
        <v>26</v>
      </c>
      <c r="F31" s="8">
        <v>18</v>
      </c>
      <c r="G31" s="11">
        <v>1031.53846153846</v>
      </c>
      <c r="H31" s="11">
        <v>1968.58632</v>
      </c>
      <c r="I31" s="23">
        <v>294</v>
      </c>
      <c r="J31" s="24">
        <v>1820.92521846154</v>
      </c>
      <c r="K31" s="10">
        <v>360</v>
      </c>
      <c r="L31" s="19"/>
      <c r="M31" s="20"/>
      <c r="N31" s="11">
        <v>0</v>
      </c>
      <c r="O31" s="21">
        <v>5475.05</v>
      </c>
      <c r="P31" s="22">
        <v>62</v>
      </c>
      <c r="Q31" s="32">
        <v>5413.05</v>
      </c>
      <c r="R31" s="33"/>
      <c r="S31" s="34" t="s">
        <v>98</v>
      </c>
      <c r="T31" s="35">
        <f ca="1">VLOOKUP(B31,[2]一线员工!$C$3:$CN$900,60,0)</f>
        <v>5413.05</v>
      </c>
      <c r="U31" s="1">
        <f ca="1" t="shared" si="0"/>
        <v>0</v>
      </c>
      <c r="V31" s="36">
        <f t="shared" si="1"/>
        <v>5475.05</v>
      </c>
      <c r="W31" s="36">
        <f t="shared" si="2"/>
        <v>0</v>
      </c>
      <c r="Z31" s="38" t="s">
        <v>90</v>
      </c>
      <c r="AA31" s="1"/>
      <c r="AB31" s="2" t="s">
        <v>27</v>
      </c>
      <c r="AC31" s="2"/>
      <c r="XFD31"/>
    </row>
    <row r="32" s="1" customFormat="1" ht="25" customHeight="1" spans="1:16384">
      <c r="A32" s="7">
        <v>29</v>
      </c>
      <c r="B32" s="8" t="s">
        <v>93</v>
      </c>
      <c r="C32" s="9">
        <v>45727</v>
      </c>
      <c r="D32" s="10" t="s">
        <v>92</v>
      </c>
      <c r="E32" s="8">
        <v>26</v>
      </c>
      <c r="F32" s="8">
        <v>25</v>
      </c>
      <c r="G32" s="11">
        <v>1432.69230769231</v>
      </c>
      <c r="H32" s="11">
        <v>2654.861</v>
      </c>
      <c r="I32" s="23">
        <v>246</v>
      </c>
      <c r="J32" s="24">
        <v>840.536692307693</v>
      </c>
      <c r="K32" s="10">
        <v>500</v>
      </c>
      <c r="L32" s="19"/>
      <c r="M32" s="20"/>
      <c r="N32" s="11">
        <v>200</v>
      </c>
      <c r="O32" s="21">
        <v>5874.09</v>
      </c>
      <c r="P32" s="22"/>
      <c r="Q32" s="32">
        <v>5874.09</v>
      </c>
      <c r="R32" s="33"/>
      <c r="S32" s="34" t="s">
        <v>98</v>
      </c>
      <c r="T32" s="35">
        <f ca="1">VLOOKUP(B32,[2]一线员工!$C$3:$CN$900,60,0)</f>
        <v>5874.09</v>
      </c>
      <c r="U32" s="1">
        <f ca="1" t="shared" si="0"/>
        <v>0</v>
      </c>
      <c r="V32" s="36">
        <f t="shared" si="1"/>
        <v>5874.09</v>
      </c>
      <c r="W32" s="36">
        <f t="shared" si="2"/>
        <v>0</v>
      </c>
      <c r="Z32" s="38"/>
      <c r="AA32" s="1"/>
      <c r="AB32" s="2" t="s">
        <v>27</v>
      </c>
      <c r="AC32" s="2"/>
      <c r="XFD32"/>
    </row>
    <row r="33" s="1" customFormat="1" ht="25" customHeight="1" spans="1:16384">
      <c r="A33" s="7">
        <v>30</v>
      </c>
      <c r="B33" s="8" t="s">
        <v>94</v>
      </c>
      <c r="C33" s="9">
        <v>45727</v>
      </c>
      <c r="D33" s="10" t="s">
        <v>33</v>
      </c>
      <c r="E33" s="8">
        <v>23</v>
      </c>
      <c r="F33" s="8">
        <v>23</v>
      </c>
      <c r="G33" s="11">
        <v>1490</v>
      </c>
      <c r="H33" s="11">
        <v>2414.680353</v>
      </c>
      <c r="I33" s="23">
        <v>243</v>
      </c>
      <c r="J33" s="24">
        <v>843.129647000001</v>
      </c>
      <c r="K33" s="10">
        <v>460</v>
      </c>
      <c r="L33" s="19"/>
      <c r="M33" s="20">
        <v>-20</v>
      </c>
      <c r="N33" s="11">
        <v>300</v>
      </c>
      <c r="O33" s="21">
        <v>5730.81</v>
      </c>
      <c r="P33" s="22"/>
      <c r="Q33" s="32">
        <v>5730.81</v>
      </c>
      <c r="R33" s="33"/>
      <c r="S33" s="34" t="s">
        <v>98</v>
      </c>
      <c r="T33" s="35">
        <f ca="1">VLOOKUP(B33,[2]一线员工!$C$3:$CN$900,60,0)</f>
        <v>5730.81</v>
      </c>
      <c r="U33" s="1">
        <f ca="1" t="shared" si="0"/>
        <v>0</v>
      </c>
      <c r="V33" s="36">
        <f t="shared" si="1"/>
        <v>5730.81</v>
      </c>
      <c r="W33" s="36">
        <f t="shared" si="2"/>
        <v>0</v>
      </c>
      <c r="Z33" s="38"/>
      <c r="AA33" s="1"/>
      <c r="AB33" s="2" t="s">
        <v>27</v>
      </c>
      <c r="AC33" s="2"/>
      <c r="XFD33"/>
    </row>
    <row r="34" s="1" customFormat="1" ht="14.25" spans="1:16384">
      <c r="A34" s="13"/>
      <c r="B34" s="13" t="s">
        <v>95</v>
      </c>
      <c r="C34" s="13"/>
      <c r="D34" s="13"/>
      <c r="E34" s="13"/>
      <c r="F34" s="13"/>
      <c r="G34" s="14"/>
      <c r="H34" s="14"/>
      <c r="I34" s="14"/>
      <c r="J34" s="14"/>
      <c r="K34" s="25"/>
      <c r="L34" s="14"/>
      <c r="M34" s="25"/>
      <c r="N34" s="25"/>
      <c r="O34" s="14">
        <f>SUM(O4:O33)</f>
        <v>138095.39</v>
      </c>
      <c r="P34" s="14">
        <f>SUM(P4:P33)</f>
        <v>477.74</v>
      </c>
      <c r="Q34" s="14">
        <f>SUM(Q4:Q33)</f>
        <v>137617.65</v>
      </c>
      <c r="R34" s="37"/>
      <c r="S34" s="37"/>
      <c r="T34" s="1"/>
      <c r="U34" s="1"/>
      <c r="V34" s="36"/>
      <c r="W34" s="36"/>
      <c r="XFD34"/>
    </row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</sheetData>
  <mergeCells count="1">
    <mergeCell ref="A1:R2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52"/>
  <sheetViews>
    <sheetView workbookViewId="0">
      <pane xSplit="2" ySplit="3" topLeftCell="J4" activePane="bottomRight" state="frozen"/>
      <selection/>
      <selection pane="topRight"/>
      <selection pane="bottomLeft"/>
      <selection pane="bottomRight" activeCell="T4" sqref="T4:W8"/>
    </sheetView>
  </sheetViews>
  <sheetFormatPr defaultColWidth="9" defaultRowHeight="13.5"/>
  <cols>
    <col min="1" max="9" width="9" style="3"/>
    <col min="10" max="10" width="9" style="4"/>
    <col min="11" max="17" width="9" style="3"/>
    <col min="18" max="16383" width="9" style="1"/>
  </cols>
  <sheetData>
    <row r="1" s="1" customFormat="1" spans="1:16384">
      <c r="A1" s="5" t="s">
        <v>107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XFD1"/>
    </row>
    <row r="2" s="1" customFormat="1" ht="14.25" spans="1:1638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6"/>
      <c r="T2" s="1">
        <v>11.13</v>
      </c>
      <c r="XFD2"/>
    </row>
    <row r="3" s="2" customFormat="1" ht="42.75" spans="1:16384">
      <c r="A3" s="6" t="s">
        <v>1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6" t="s">
        <v>16</v>
      </c>
      <c r="P3" s="6" t="s">
        <v>17</v>
      </c>
      <c r="Q3" s="27" t="s">
        <v>18</v>
      </c>
      <c r="R3" s="28" t="s">
        <v>19</v>
      </c>
      <c r="S3" s="29" t="s">
        <v>20</v>
      </c>
      <c r="T3" s="2" t="s">
        <v>21</v>
      </c>
      <c r="U3" s="2"/>
      <c r="V3" s="30" t="s">
        <v>22</v>
      </c>
      <c r="W3" s="31" t="s">
        <v>23</v>
      </c>
      <c r="X3" s="2"/>
      <c r="Y3" s="2"/>
      <c r="Z3" s="38" t="s">
        <v>24</v>
      </c>
      <c r="XFD3"/>
    </row>
    <row r="4" s="1" customFormat="1" ht="25" customHeight="1" spans="1:16384">
      <c r="A4" s="7">
        <v>1</v>
      </c>
      <c r="B4" s="10" t="s">
        <v>44</v>
      </c>
      <c r="C4" s="9">
        <v>45739</v>
      </c>
      <c r="D4" s="10" t="s">
        <v>33</v>
      </c>
      <c r="E4" s="8">
        <v>26</v>
      </c>
      <c r="F4" s="8">
        <v>26</v>
      </c>
      <c r="G4" s="11">
        <v>1490</v>
      </c>
      <c r="H4" s="11">
        <v>2460.78028</v>
      </c>
      <c r="I4" s="23">
        <v>276</v>
      </c>
      <c r="J4" s="24">
        <v>657.99972</v>
      </c>
      <c r="K4" s="10">
        <v>520</v>
      </c>
      <c r="L4" s="19"/>
      <c r="M4" s="20">
        <v>-20</v>
      </c>
      <c r="N4" s="11">
        <v>200</v>
      </c>
      <c r="O4" s="21">
        <v>5584.78</v>
      </c>
      <c r="P4" s="22"/>
      <c r="Q4" s="32">
        <v>5584.78</v>
      </c>
      <c r="R4" s="33"/>
      <c r="S4" s="34" t="s">
        <v>100</v>
      </c>
      <c r="T4" s="35">
        <f ca="1">VLOOKUP(B4,[2]一线员工!$C$3:$CN$900,60,0)</f>
        <v>5584.78</v>
      </c>
      <c r="U4" s="1">
        <f ca="1">Q4-T4</f>
        <v>0</v>
      </c>
      <c r="V4" s="36">
        <f>SUM(G4:N4)</f>
        <v>5584.78</v>
      </c>
      <c r="W4" s="36">
        <f>O4-V4</f>
        <v>0</v>
      </c>
      <c r="Z4" s="38" t="s">
        <v>44</v>
      </c>
      <c r="AA4" s="1"/>
      <c r="AB4" s="2" t="s">
        <v>27</v>
      </c>
      <c r="AC4" s="2"/>
      <c r="XFD4"/>
    </row>
    <row r="5" s="1" customFormat="1" ht="25" customHeight="1" spans="1:16384">
      <c r="A5" s="7">
        <v>2</v>
      </c>
      <c r="B5" s="10" t="s">
        <v>45</v>
      </c>
      <c r="C5" s="9">
        <v>45739</v>
      </c>
      <c r="D5" s="10" t="s">
        <v>33</v>
      </c>
      <c r="E5" s="8">
        <v>26</v>
      </c>
      <c r="F5" s="8">
        <v>26.6</v>
      </c>
      <c r="G5" s="11">
        <v>1524.38461538462</v>
      </c>
      <c r="H5" s="11">
        <v>2353.93328616009</v>
      </c>
      <c r="I5" s="23">
        <v>276</v>
      </c>
      <c r="J5" s="24">
        <v>462.802098455297</v>
      </c>
      <c r="K5" s="10">
        <v>532</v>
      </c>
      <c r="L5" s="19"/>
      <c r="M5" s="20"/>
      <c r="N5" s="11">
        <v>200</v>
      </c>
      <c r="O5" s="21">
        <v>5349.12</v>
      </c>
      <c r="P5" s="22">
        <v>51.25</v>
      </c>
      <c r="Q5" s="32">
        <v>5297.87</v>
      </c>
      <c r="R5" s="33"/>
      <c r="S5" s="34" t="s">
        <v>100</v>
      </c>
      <c r="T5" s="35">
        <f ca="1">VLOOKUP(B5,[2]一线员工!$C$3:$CN$900,60,0)</f>
        <v>5297.87</v>
      </c>
      <c r="U5" s="1">
        <f ca="1">Q5-T5</f>
        <v>0</v>
      </c>
      <c r="V5" s="36">
        <f>SUM(G5:N5)</f>
        <v>5349.12000000001</v>
      </c>
      <c r="W5" s="36">
        <f>O5-V5</f>
        <v>-7.27595761418343e-12</v>
      </c>
      <c r="Z5" s="38" t="s">
        <v>45</v>
      </c>
      <c r="AA5" s="1"/>
      <c r="AB5" s="2" t="s">
        <v>27</v>
      </c>
      <c r="AC5" s="2"/>
      <c r="XFD5"/>
    </row>
    <row r="6" s="1" customFormat="1" ht="25" customHeight="1" spans="1:16384">
      <c r="A6" s="7">
        <v>3</v>
      </c>
      <c r="B6" s="8" t="s">
        <v>47</v>
      </c>
      <c r="C6" s="12">
        <v>45800</v>
      </c>
      <c r="D6" s="10" t="s">
        <v>33</v>
      </c>
      <c r="E6" s="8">
        <v>23</v>
      </c>
      <c r="F6" s="8">
        <v>23</v>
      </c>
      <c r="G6" s="11">
        <v>1490</v>
      </c>
      <c r="H6" s="11">
        <v>2448.90252</v>
      </c>
      <c r="I6" s="23">
        <v>255</v>
      </c>
      <c r="J6" s="24">
        <v>537.84748</v>
      </c>
      <c r="K6" s="10">
        <v>460</v>
      </c>
      <c r="L6" s="19">
        <v>-20</v>
      </c>
      <c r="M6" s="20"/>
      <c r="N6" s="11">
        <v>300</v>
      </c>
      <c r="O6" s="21">
        <v>5471.75</v>
      </c>
      <c r="P6" s="22"/>
      <c r="Q6" s="32">
        <v>5471.75</v>
      </c>
      <c r="R6" s="33"/>
      <c r="S6" s="34" t="s">
        <v>100</v>
      </c>
      <c r="T6" s="35">
        <f ca="1">VLOOKUP(B6,[2]一线员工!$C$3:$CN$900,60,0)</f>
        <v>5471.75</v>
      </c>
      <c r="U6" s="1">
        <f ca="1">Q6-T6</f>
        <v>0</v>
      </c>
      <c r="V6" s="36">
        <f>SUM(G6:N6)</f>
        <v>5471.75</v>
      </c>
      <c r="W6" s="36">
        <f>O6-V6</f>
        <v>0</v>
      </c>
      <c r="Z6" s="38" t="s">
        <v>47</v>
      </c>
      <c r="AA6" s="1"/>
      <c r="AB6" s="2" t="s">
        <v>27</v>
      </c>
      <c r="AC6" s="2"/>
      <c r="XFD6"/>
    </row>
    <row r="7" s="1" customFormat="1" ht="25" customHeight="1" spans="1:16384">
      <c r="A7" s="7">
        <v>4</v>
      </c>
      <c r="B7" s="8" t="s">
        <v>67</v>
      </c>
      <c r="C7" s="9">
        <v>45905</v>
      </c>
      <c r="D7" s="10" t="s">
        <v>33</v>
      </c>
      <c r="E7" s="8">
        <v>23</v>
      </c>
      <c r="F7" s="8">
        <v>23</v>
      </c>
      <c r="G7" s="11">
        <v>1490</v>
      </c>
      <c r="H7" s="11">
        <v>2448.90252</v>
      </c>
      <c r="I7" s="23">
        <v>270</v>
      </c>
      <c r="J7" s="24">
        <v>410.92748</v>
      </c>
      <c r="K7" s="10">
        <v>460</v>
      </c>
      <c r="L7" s="19">
        <v>-100</v>
      </c>
      <c r="M7" s="20"/>
      <c r="N7" s="11">
        <v>300</v>
      </c>
      <c r="O7" s="21">
        <v>5279.83</v>
      </c>
      <c r="P7" s="22"/>
      <c r="Q7" s="32">
        <v>5279.83</v>
      </c>
      <c r="R7" s="33"/>
      <c r="S7" s="34" t="s">
        <v>100</v>
      </c>
      <c r="T7" s="35">
        <f ca="1">VLOOKUP(B7,[2]一线员工!$C$3:$CN$900,60,0)</f>
        <v>5279.83</v>
      </c>
      <c r="U7" s="1">
        <f ca="1">Q7-T7</f>
        <v>0</v>
      </c>
      <c r="V7" s="36">
        <f>SUM(G7:N7)</f>
        <v>5279.83</v>
      </c>
      <c r="W7" s="36">
        <f>O7-V7</f>
        <v>0</v>
      </c>
      <c r="Z7" s="38" t="e">
        <v>#N/A</v>
      </c>
      <c r="AA7" s="1"/>
      <c r="AB7" s="2" t="s">
        <v>27</v>
      </c>
      <c r="AC7" s="2"/>
      <c r="XFD7"/>
    </row>
    <row r="8" s="1" customFormat="1" ht="25" customHeight="1" spans="1:16384">
      <c r="A8" s="7">
        <v>5</v>
      </c>
      <c r="B8" s="8" t="s">
        <v>69</v>
      </c>
      <c r="C8" s="9">
        <v>45909</v>
      </c>
      <c r="D8" s="10" t="s">
        <v>33</v>
      </c>
      <c r="E8" s="8">
        <v>26</v>
      </c>
      <c r="F8" s="8">
        <v>27</v>
      </c>
      <c r="G8" s="11">
        <v>1547.30769230769</v>
      </c>
      <c r="H8" s="11">
        <v>1208.59977372263</v>
      </c>
      <c r="I8" s="23">
        <v>246</v>
      </c>
      <c r="J8" s="24">
        <v>466.002533969679</v>
      </c>
      <c r="K8" s="10">
        <v>540</v>
      </c>
      <c r="L8" s="19"/>
      <c r="M8" s="20"/>
      <c r="N8" s="11">
        <v>300</v>
      </c>
      <c r="O8" s="21">
        <v>4307.91</v>
      </c>
      <c r="P8" s="22"/>
      <c r="Q8" s="32">
        <v>4307.91</v>
      </c>
      <c r="R8" s="33"/>
      <c r="S8" s="34" t="s">
        <v>100</v>
      </c>
      <c r="T8" s="35">
        <f ca="1">VLOOKUP(B8,[2]一线员工!$C$3:$CN$900,60,0)</f>
        <v>4307.91</v>
      </c>
      <c r="U8" s="1">
        <f ca="1">Q8-T8</f>
        <v>0</v>
      </c>
      <c r="V8" s="36">
        <f>SUM(G8:N8)</f>
        <v>4307.91</v>
      </c>
      <c r="W8" s="36">
        <f>O8-V8</f>
        <v>0</v>
      </c>
      <c r="Z8" s="38" t="e">
        <v>#N/A</v>
      </c>
      <c r="AA8" s="1"/>
      <c r="AB8" s="2" t="s">
        <v>27</v>
      </c>
      <c r="AC8" s="2"/>
      <c r="XFD8"/>
    </row>
    <row r="9" s="1" customFormat="1" ht="14.25" spans="1:16384">
      <c r="A9" s="13"/>
      <c r="B9" s="13" t="s">
        <v>95</v>
      </c>
      <c r="C9" s="13"/>
      <c r="D9" s="13"/>
      <c r="E9" s="13"/>
      <c r="F9" s="13"/>
      <c r="G9" s="14"/>
      <c r="H9" s="14"/>
      <c r="I9" s="14"/>
      <c r="J9" s="14"/>
      <c r="K9" s="25"/>
      <c r="L9" s="14"/>
      <c r="M9" s="25"/>
      <c r="N9" s="25"/>
      <c r="O9" s="14">
        <f>SUM(O4:O8)</f>
        <v>25993.39</v>
      </c>
      <c r="P9" s="14">
        <f>SUM(P4:P8)</f>
        <v>51.25</v>
      </c>
      <c r="Q9" s="14">
        <f>SUM(Q4:Q8)</f>
        <v>25942.14</v>
      </c>
      <c r="R9" s="37"/>
      <c r="S9" s="37"/>
      <c r="T9" s="1"/>
      <c r="U9" s="1"/>
      <c r="V9" s="36"/>
      <c r="W9" s="36"/>
      <c r="XFD9"/>
    </row>
    <row r="10" s="1" customFormat="1" ht="14.25" spans="1:16384">
      <c r="A10" s="3"/>
      <c r="B10" s="3"/>
      <c r="C10" s="3"/>
      <c r="D10" s="3"/>
      <c r="E10" s="3"/>
      <c r="F10" s="3"/>
      <c r="G10" s="3"/>
      <c r="H10" s="3"/>
      <c r="I10" s="3"/>
      <c r="J10" s="4"/>
      <c r="K10" s="3"/>
      <c r="L10" s="3"/>
      <c r="M10" s="3"/>
      <c r="N10" s="3"/>
      <c r="O10" s="3"/>
      <c r="P10" s="3"/>
      <c r="Q10" s="3"/>
      <c r="XFD10"/>
    </row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</sheetData>
  <mergeCells count="1">
    <mergeCell ref="A1:R2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5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/>
  <cols>
    <col min="1" max="9" width="9" style="3"/>
    <col min="10" max="10" width="9" style="4"/>
    <col min="11" max="17" width="9" style="3"/>
    <col min="18" max="16383" width="9" style="1"/>
  </cols>
  <sheetData>
    <row r="1" s="1" customFormat="1" spans="1:16384">
      <c r="A1" s="5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XFD1"/>
    </row>
    <row r="2" s="1" customFormat="1" ht="14.25" spans="1:1638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6"/>
      <c r="T2" s="1">
        <v>11.13</v>
      </c>
      <c r="XFD2"/>
    </row>
    <row r="3" s="2" customFormat="1" ht="42.75" spans="1:16384">
      <c r="A3" s="6" t="s">
        <v>1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6" t="s">
        <v>16</v>
      </c>
      <c r="P3" s="6" t="s">
        <v>17</v>
      </c>
      <c r="Q3" s="27" t="s">
        <v>18</v>
      </c>
      <c r="R3" s="28" t="s">
        <v>19</v>
      </c>
      <c r="S3" s="29" t="s">
        <v>20</v>
      </c>
      <c r="T3" s="2" t="s">
        <v>21</v>
      </c>
      <c r="U3" s="2"/>
      <c r="V3" s="30" t="s">
        <v>22</v>
      </c>
      <c r="W3" s="31" t="s">
        <v>23</v>
      </c>
      <c r="X3" s="2"/>
      <c r="Y3" s="2"/>
      <c r="Z3" s="38" t="s">
        <v>24</v>
      </c>
      <c r="XFD3"/>
    </row>
    <row r="4" s="1" customFormat="1" ht="25" customHeight="1" spans="1:16384">
      <c r="A4" s="7">
        <v>1</v>
      </c>
      <c r="B4" s="10" t="s">
        <v>41</v>
      </c>
      <c r="C4" s="9">
        <v>45729</v>
      </c>
      <c r="D4" s="10" t="s">
        <v>33</v>
      </c>
      <c r="E4" s="8">
        <v>26</v>
      </c>
      <c r="F4" s="8">
        <v>23</v>
      </c>
      <c r="G4" s="11">
        <v>1318.07692307692</v>
      </c>
      <c r="H4" s="11">
        <v>2350.3213</v>
      </c>
      <c r="I4" s="23">
        <v>270</v>
      </c>
      <c r="J4" s="24">
        <v>460.921776923077</v>
      </c>
      <c r="K4" s="10">
        <v>460</v>
      </c>
      <c r="L4" s="19"/>
      <c r="M4" s="20"/>
      <c r="N4" s="11">
        <v>0</v>
      </c>
      <c r="O4" s="21">
        <v>4859.32</v>
      </c>
      <c r="P4" s="22"/>
      <c r="Q4" s="32">
        <v>4859.32</v>
      </c>
      <c r="R4" s="33"/>
      <c r="S4" s="34" t="s">
        <v>99</v>
      </c>
      <c r="T4" s="35">
        <f ca="1">VLOOKUP(B4,[2]一线员工!$C$3:$CN$900,60,0)</f>
        <v>4859.32</v>
      </c>
      <c r="U4" s="1">
        <f ca="1">Q4-T4</f>
        <v>0</v>
      </c>
      <c r="V4" s="36">
        <f>SUM(G4:N4)</f>
        <v>4859.32</v>
      </c>
      <c r="W4" s="36">
        <f>O4-V4</f>
        <v>0</v>
      </c>
      <c r="Z4" s="38" t="s">
        <v>41</v>
      </c>
      <c r="AA4" s="1"/>
      <c r="AB4" s="2" t="s">
        <v>27</v>
      </c>
      <c r="AC4" s="2"/>
      <c r="XFD4"/>
    </row>
    <row r="5" s="1" customFormat="1" ht="14.25" spans="1:16384">
      <c r="A5" s="13"/>
      <c r="B5" s="13" t="s">
        <v>95</v>
      </c>
      <c r="C5" s="13"/>
      <c r="D5" s="13"/>
      <c r="E5" s="13"/>
      <c r="F5" s="13"/>
      <c r="G5" s="14"/>
      <c r="H5" s="14"/>
      <c r="I5" s="14"/>
      <c r="J5" s="14"/>
      <c r="K5" s="25"/>
      <c r="L5" s="14"/>
      <c r="M5" s="25"/>
      <c r="N5" s="25"/>
      <c r="O5" s="14"/>
      <c r="P5" s="14"/>
      <c r="Q5" s="14">
        <f>SUM(Q4:Q4)</f>
        <v>4859.32</v>
      </c>
      <c r="R5" s="37"/>
      <c r="S5" s="37"/>
      <c r="T5" s="1"/>
      <c r="U5" s="1"/>
      <c r="V5" s="36"/>
      <c r="W5" s="36"/>
      <c r="XFD5"/>
    </row>
    <row r="6" ht="14.25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</sheetData>
  <mergeCells count="1">
    <mergeCell ref="A1:R2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53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3" sqref="$A13:$XFD13"/>
    </sheetView>
  </sheetViews>
  <sheetFormatPr defaultColWidth="9" defaultRowHeight="13.5"/>
  <cols>
    <col min="1" max="9" width="9" style="3"/>
    <col min="10" max="10" width="9" style="4"/>
    <col min="11" max="17" width="9" style="3"/>
    <col min="18" max="16383" width="9" style="1"/>
  </cols>
  <sheetData>
    <row r="1" s="1" customFormat="1" spans="1:16384">
      <c r="A1" s="5" t="s">
        <v>109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XFD1"/>
    </row>
    <row r="2" s="1" customFormat="1" ht="14.25" spans="1:1638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6"/>
      <c r="T2" s="1">
        <v>11.13</v>
      </c>
      <c r="XFD2"/>
    </row>
    <row r="3" s="2" customFormat="1" ht="42.75" spans="1:16384">
      <c r="A3" s="6" t="s">
        <v>1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6" t="s">
        <v>16</v>
      </c>
      <c r="P3" s="6" t="s">
        <v>17</v>
      </c>
      <c r="Q3" s="27" t="s">
        <v>18</v>
      </c>
      <c r="R3" s="28" t="s">
        <v>19</v>
      </c>
      <c r="S3" s="29" t="s">
        <v>20</v>
      </c>
      <c r="T3" s="2" t="s">
        <v>21</v>
      </c>
      <c r="U3" s="2"/>
      <c r="V3" s="30" t="s">
        <v>22</v>
      </c>
      <c r="W3" s="31" t="s">
        <v>23</v>
      </c>
      <c r="X3" s="2"/>
      <c r="Y3" s="2"/>
      <c r="Z3" s="38" t="s">
        <v>24</v>
      </c>
      <c r="XFD3"/>
    </row>
    <row r="4" s="1" customFormat="1" ht="25" customHeight="1" spans="1:16384">
      <c r="A4" s="7">
        <v>1</v>
      </c>
      <c r="B4" s="8" t="s">
        <v>25</v>
      </c>
      <c r="C4" s="9">
        <v>45814</v>
      </c>
      <c r="D4" s="10" t="s">
        <v>26</v>
      </c>
      <c r="E4" s="8">
        <v>24</v>
      </c>
      <c r="F4" s="8">
        <v>23</v>
      </c>
      <c r="G4" s="11">
        <v>2012.5</v>
      </c>
      <c r="H4" s="11">
        <v>1230</v>
      </c>
      <c r="I4" s="17">
        <v>730</v>
      </c>
      <c r="J4" s="18">
        <v>136</v>
      </c>
      <c r="K4" s="10">
        <v>404</v>
      </c>
      <c r="L4" s="19"/>
      <c r="M4" s="20">
        <v>-20</v>
      </c>
      <c r="N4" s="11"/>
      <c r="O4" s="21">
        <v>4492.5</v>
      </c>
      <c r="P4" s="22"/>
      <c r="Q4" s="32">
        <v>4492.5</v>
      </c>
      <c r="R4" s="33"/>
      <c r="S4" s="34" t="s">
        <v>101</v>
      </c>
      <c r="T4" s="35">
        <f ca="1">VLOOKUP(B4,[2]一线员工!$C$3:$CN$900,60,0)</f>
        <v>4492.5</v>
      </c>
      <c r="U4" s="1">
        <f ca="1">Q4-T4</f>
        <v>0</v>
      </c>
      <c r="V4" s="36">
        <f>SUM(G4:N4)</f>
        <v>4492.5</v>
      </c>
      <c r="W4" s="36">
        <f>O4-V4</f>
        <v>0</v>
      </c>
      <c r="Z4" s="38" t="s">
        <v>25</v>
      </c>
      <c r="AA4" s="1"/>
      <c r="AB4" s="2" t="s">
        <v>27</v>
      </c>
      <c r="AC4" s="2"/>
      <c r="XFD4"/>
    </row>
    <row r="5" s="1" customFormat="1" ht="25" customHeight="1" spans="1:16384">
      <c r="A5" s="7">
        <v>2</v>
      </c>
      <c r="B5" s="8" t="s">
        <v>28</v>
      </c>
      <c r="C5" s="9">
        <v>45809</v>
      </c>
      <c r="D5" s="10" t="s">
        <v>26</v>
      </c>
      <c r="E5" s="8">
        <v>24</v>
      </c>
      <c r="F5" s="8">
        <v>28</v>
      </c>
      <c r="G5" s="11">
        <v>2100</v>
      </c>
      <c r="H5" s="11">
        <v>1230</v>
      </c>
      <c r="I5" s="17">
        <v>730</v>
      </c>
      <c r="J5" s="18">
        <v>918</v>
      </c>
      <c r="K5" s="10">
        <v>560</v>
      </c>
      <c r="L5" s="19"/>
      <c r="M5" s="20">
        <v>-20</v>
      </c>
      <c r="N5" s="11"/>
      <c r="O5" s="21">
        <v>5518</v>
      </c>
      <c r="P5" s="22">
        <v>53.4</v>
      </c>
      <c r="Q5" s="32">
        <v>5464.6</v>
      </c>
      <c r="R5" s="33"/>
      <c r="S5" s="34" t="s">
        <v>101</v>
      </c>
      <c r="T5" s="35">
        <f ca="1">VLOOKUP(B5,[2]一线员工!$C$3:$CN$900,60,0)</f>
        <v>5464.6</v>
      </c>
      <c r="U5" s="1">
        <f ca="1" t="shared" ref="U5:U12" si="0">Q5-T5</f>
        <v>0</v>
      </c>
      <c r="V5" s="36">
        <f t="shared" ref="V5:V12" si="1">SUM(G5:N5)</f>
        <v>5518</v>
      </c>
      <c r="W5" s="36">
        <f t="shared" ref="W5:W12" si="2">O5-V5</f>
        <v>0</v>
      </c>
      <c r="Z5" s="38" t="s">
        <v>28</v>
      </c>
      <c r="AA5" s="1"/>
      <c r="AB5" s="2" t="s">
        <v>27</v>
      </c>
      <c r="AC5" s="2"/>
      <c r="XFD5"/>
    </row>
    <row r="6" s="1" customFormat="1" ht="25" customHeight="1" spans="1:16384">
      <c r="A6" s="7">
        <v>3</v>
      </c>
      <c r="B6" s="10" t="s">
        <v>29</v>
      </c>
      <c r="C6" s="9">
        <v>45802</v>
      </c>
      <c r="D6" s="10" t="s">
        <v>30</v>
      </c>
      <c r="E6" s="8">
        <v>24</v>
      </c>
      <c r="F6" s="8">
        <v>27</v>
      </c>
      <c r="G6" s="11">
        <v>2250</v>
      </c>
      <c r="H6" s="11">
        <v>3037.5</v>
      </c>
      <c r="I6" s="11">
        <v>562.5</v>
      </c>
      <c r="J6" s="18">
        <v>0</v>
      </c>
      <c r="K6" s="10">
        <v>540</v>
      </c>
      <c r="L6" s="19"/>
      <c r="M6" s="20"/>
      <c r="N6" s="11"/>
      <c r="O6" s="21">
        <v>6390</v>
      </c>
      <c r="P6" s="22"/>
      <c r="Q6" s="32">
        <v>6390</v>
      </c>
      <c r="R6" s="33"/>
      <c r="S6" s="34" t="s">
        <v>101</v>
      </c>
      <c r="T6" s="35">
        <f ca="1">VLOOKUP(B6,[2]一线员工!$C$3:$CN$900,60,0)</f>
        <v>6390</v>
      </c>
      <c r="U6" s="1">
        <f ca="1" t="shared" si="0"/>
        <v>0</v>
      </c>
      <c r="V6" s="36">
        <f t="shared" si="1"/>
        <v>6390</v>
      </c>
      <c r="W6" s="36">
        <f t="shared" si="2"/>
        <v>0</v>
      </c>
      <c r="Z6" s="38" t="s">
        <v>29</v>
      </c>
      <c r="AA6" s="1"/>
      <c r="AB6" s="2" t="s">
        <v>27</v>
      </c>
      <c r="AC6" s="2"/>
      <c r="XFD6"/>
    </row>
    <row r="7" s="1" customFormat="1" ht="25" customHeight="1" spans="1:16384">
      <c r="A7" s="7">
        <v>4</v>
      </c>
      <c r="B7" s="8" t="s">
        <v>31</v>
      </c>
      <c r="C7" s="12">
        <v>45810</v>
      </c>
      <c r="D7" s="10" t="s">
        <v>30</v>
      </c>
      <c r="E7" s="8">
        <v>24</v>
      </c>
      <c r="F7" s="8">
        <v>27</v>
      </c>
      <c r="G7" s="11">
        <v>2250</v>
      </c>
      <c r="H7" s="11">
        <v>3037.5</v>
      </c>
      <c r="I7" s="11">
        <v>562.5</v>
      </c>
      <c r="J7" s="18">
        <v>0</v>
      </c>
      <c r="K7" s="10">
        <v>540</v>
      </c>
      <c r="L7" s="19"/>
      <c r="M7" s="20"/>
      <c r="N7" s="11">
        <v>0</v>
      </c>
      <c r="O7" s="21">
        <v>6390</v>
      </c>
      <c r="P7" s="22">
        <v>43.74</v>
      </c>
      <c r="Q7" s="32">
        <v>6346.26</v>
      </c>
      <c r="R7" s="33"/>
      <c r="S7" s="34" t="s">
        <v>101</v>
      </c>
      <c r="T7" s="35">
        <f ca="1">VLOOKUP(B7,[2]一线员工!$C$3:$CN$900,60,0)</f>
        <v>6346.26</v>
      </c>
      <c r="U7" s="1">
        <f ca="1" t="shared" si="0"/>
        <v>0</v>
      </c>
      <c r="V7" s="36">
        <f t="shared" si="1"/>
        <v>6390</v>
      </c>
      <c r="W7" s="36">
        <f t="shared" si="2"/>
        <v>0</v>
      </c>
      <c r="Z7" s="38" t="s">
        <v>31</v>
      </c>
      <c r="AA7" s="1"/>
      <c r="AB7" s="2" t="s">
        <v>27</v>
      </c>
      <c r="AC7" s="2"/>
      <c r="XFD7"/>
    </row>
    <row r="8" s="1" customFormat="1" ht="25" customHeight="1" spans="1:16384">
      <c r="A8" s="7">
        <v>5</v>
      </c>
      <c r="B8" s="8" t="s">
        <v>49</v>
      </c>
      <c r="C8" s="12">
        <v>45806</v>
      </c>
      <c r="D8" s="10" t="s">
        <v>33</v>
      </c>
      <c r="E8" s="8">
        <v>25</v>
      </c>
      <c r="F8" s="8">
        <v>25</v>
      </c>
      <c r="G8" s="11">
        <v>1490</v>
      </c>
      <c r="H8" s="11">
        <v>3270.09209065568</v>
      </c>
      <c r="I8" s="23">
        <v>276</v>
      </c>
      <c r="J8" s="24">
        <v>592.307909344323</v>
      </c>
      <c r="K8" s="10">
        <v>500</v>
      </c>
      <c r="L8" s="19"/>
      <c r="M8" s="20"/>
      <c r="N8" s="11">
        <v>300</v>
      </c>
      <c r="O8" s="21">
        <v>6428.4</v>
      </c>
      <c r="P8" s="22">
        <v>62</v>
      </c>
      <c r="Q8" s="32">
        <v>6366.4</v>
      </c>
      <c r="R8" s="33"/>
      <c r="S8" s="34" t="s">
        <v>101</v>
      </c>
      <c r="T8" s="35">
        <f ca="1">VLOOKUP(B8,[2]一线员工!$C$3:$CN$900,60,0)</f>
        <v>6366.4</v>
      </c>
      <c r="U8" s="1">
        <f ca="1" t="shared" si="0"/>
        <v>0</v>
      </c>
      <c r="V8" s="36">
        <f t="shared" si="1"/>
        <v>6428.4</v>
      </c>
      <c r="W8" s="36">
        <f t="shared" si="2"/>
        <v>0</v>
      </c>
      <c r="Z8" s="38" t="s">
        <v>49</v>
      </c>
      <c r="AA8" s="1"/>
      <c r="AB8" s="2" t="s">
        <v>27</v>
      </c>
      <c r="AC8" s="2"/>
      <c r="XFD8"/>
    </row>
    <row r="9" s="1" customFormat="1" ht="25" customHeight="1" spans="1:16384">
      <c r="A9" s="7">
        <v>6</v>
      </c>
      <c r="B9" s="8" t="s">
        <v>50</v>
      </c>
      <c r="C9" s="12">
        <v>45802</v>
      </c>
      <c r="D9" s="10" t="s">
        <v>33</v>
      </c>
      <c r="E9" s="8">
        <v>24</v>
      </c>
      <c r="F9" s="8">
        <v>24</v>
      </c>
      <c r="G9" s="11">
        <v>1490</v>
      </c>
      <c r="H9" s="11">
        <v>2454.4671</v>
      </c>
      <c r="I9" s="23">
        <v>270</v>
      </c>
      <c r="J9" s="24">
        <v>1080.4629</v>
      </c>
      <c r="K9" s="10">
        <v>480</v>
      </c>
      <c r="L9" s="19">
        <v>-20</v>
      </c>
      <c r="M9" s="20"/>
      <c r="N9" s="11">
        <v>300</v>
      </c>
      <c r="O9" s="21">
        <v>6054.93</v>
      </c>
      <c r="P9" s="22"/>
      <c r="Q9" s="32">
        <v>6054.93</v>
      </c>
      <c r="R9" s="33"/>
      <c r="S9" s="34" t="s">
        <v>101</v>
      </c>
      <c r="T9" s="35">
        <f ca="1">VLOOKUP(B9,[2]一线员工!$C$3:$CN$900,60,0)</f>
        <v>6054.93</v>
      </c>
      <c r="U9" s="1">
        <f ca="1" t="shared" si="0"/>
        <v>0</v>
      </c>
      <c r="V9" s="36">
        <f t="shared" si="1"/>
        <v>6054.93</v>
      </c>
      <c r="W9" s="36">
        <f t="shared" si="2"/>
        <v>0</v>
      </c>
      <c r="Z9" s="38" t="s">
        <v>50</v>
      </c>
      <c r="AA9" s="1"/>
      <c r="AB9" s="2" t="s">
        <v>27</v>
      </c>
      <c r="AC9" s="2"/>
      <c r="XFD9"/>
    </row>
    <row r="10" s="1" customFormat="1" ht="25" customHeight="1" spans="1:16384">
      <c r="A10" s="7">
        <v>7</v>
      </c>
      <c r="B10" s="8" t="s">
        <v>51</v>
      </c>
      <c r="C10" s="12">
        <v>45802</v>
      </c>
      <c r="D10" s="10" t="s">
        <v>33</v>
      </c>
      <c r="E10" s="8">
        <v>26</v>
      </c>
      <c r="F10" s="8">
        <v>27</v>
      </c>
      <c r="G10" s="11">
        <v>1547.30769230769</v>
      </c>
      <c r="H10" s="11">
        <v>2558.62106</v>
      </c>
      <c r="I10" s="23">
        <v>267</v>
      </c>
      <c r="J10" s="24">
        <v>616.001247692308</v>
      </c>
      <c r="K10" s="10">
        <v>540</v>
      </c>
      <c r="L10" s="19"/>
      <c r="M10" s="20"/>
      <c r="N10" s="11">
        <v>300</v>
      </c>
      <c r="O10" s="21">
        <v>5828.93</v>
      </c>
      <c r="P10" s="22"/>
      <c r="Q10" s="32">
        <v>5828.93</v>
      </c>
      <c r="R10" s="33"/>
      <c r="S10" s="34" t="s">
        <v>101</v>
      </c>
      <c r="T10" s="35">
        <f ca="1">VLOOKUP(B10,[2]一线员工!$C$3:$CN$900,60,0)</f>
        <v>5828.93</v>
      </c>
      <c r="U10" s="1">
        <f ca="1" t="shared" si="0"/>
        <v>0</v>
      </c>
      <c r="V10" s="36">
        <f t="shared" si="1"/>
        <v>5828.93</v>
      </c>
      <c r="W10" s="36">
        <f t="shared" si="2"/>
        <v>0</v>
      </c>
      <c r="Z10" s="38" t="s">
        <v>51</v>
      </c>
      <c r="AA10" s="1"/>
      <c r="AB10" s="2" t="s">
        <v>27</v>
      </c>
      <c r="AC10" s="2"/>
      <c r="XFD10"/>
    </row>
    <row r="11" s="1" customFormat="1" ht="25" customHeight="1" spans="1:16384">
      <c r="A11" s="7">
        <v>8</v>
      </c>
      <c r="B11" s="8" t="s">
        <v>59</v>
      </c>
      <c r="C11" s="12">
        <v>45809</v>
      </c>
      <c r="D11" s="10" t="s">
        <v>33</v>
      </c>
      <c r="E11" s="8">
        <v>26</v>
      </c>
      <c r="F11" s="8">
        <v>27</v>
      </c>
      <c r="G11" s="11">
        <v>1547.30769230769</v>
      </c>
      <c r="H11" s="11">
        <v>2979.46907095132</v>
      </c>
      <c r="I11" s="23">
        <v>270</v>
      </c>
      <c r="J11" s="24">
        <v>516.003236740987</v>
      </c>
      <c r="K11" s="10">
        <v>540</v>
      </c>
      <c r="L11" s="19"/>
      <c r="M11" s="20"/>
      <c r="N11" s="11">
        <v>300</v>
      </c>
      <c r="O11" s="21">
        <v>6152.78</v>
      </c>
      <c r="P11" s="22">
        <v>51.25</v>
      </c>
      <c r="Q11" s="32">
        <v>6101.53</v>
      </c>
      <c r="R11" s="33"/>
      <c r="S11" s="34" t="s">
        <v>101</v>
      </c>
      <c r="T11" s="35">
        <f ca="1">VLOOKUP(B11,[2]一线员工!$C$3:$CN$900,60,0)</f>
        <v>6101.53</v>
      </c>
      <c r="U11" s="1">
        <f ca="1" t="shared" si="0"/>
        <v>0</v>
      </c>
      <c r="V11" s="36">
        <f t="shared" si="1"/>
        <v>6152.78</v>
      </c>
      <c r="W11" s="36">
        <f t="shared" si="2"/>
        <v>0</v>
      </c>
      <c r="Z11" s="38" t="s">
        <v>59</v>
      </c>
      <c r="AA11" s="1"/>
      <c r="AB11" s="2" t="s">
        <v>27</v>
      </c>
      <c r="AC11" s="2"/>
      <c r="XFD11"/>
    </row>
    <row r="12" s="1" customFormat="1" ht="25" customHeight="1" spans="1:16384">
      <c r="A12" s="7">
        <v>9</v>
      </c>
      <c r="B12" s="8" t="s">
        <v>61</v>
      </c>
      <c r="C12" s="12">
        <v>45811</v>
      </c>
      <c r="D12" s="10" t="s">
        <v>33</v>
      </c>
      <c r="E12" s="8">
        <v>26</v>
      </c>
      <c r="F12" s="8">
        <v>26</v>
      </c>
      <c r="G12" s="11">
        <v>1490</v>
      </c>
      <c r="H12" s="11">
        <v>2752.90024</v>
      </c>
      <c r="I12" s="23">
        <v>273</v>
      </c>
      <c r="J12" s="24">
        <v>557.99976</v>
      </c>
      <c r="K12" s="10">
        <v>520</v>
      </c>
      <c r="L12" s="19"/>
      <c r="M12" s="20">
        <v>-30</v>
      </c>
      <c r="N12" s="11">
        <v>300</v>
      </c>
      <c r="O12" s="21">
        <v>5863.9</v>
      </c>
      <c r="P12" s="22">
        <v>51.25</v>
      </c>
      <c r="Q12" s="32">
        <v>5812.65</v>
      </c>
      <c r="R12" s="33"/>
      <c r="S12" s="34" t="s">
        <v>101</v>
      </c>
      <c r="T12" s="35">
        <f ca="1">VLOOKUP(B12,[2]一线员工!$C$3:$CN$900,60,0)</f>
        <v>5812.65</v>
      </c>
      <c r="U12" s="1">
        <f ca="1" t="shared" si="0"/>
        <v>0</v>
      </c>
      <c r="V12" s="36">
        <f t="shared" si="1"/>
        <v>5863.9</v>
      </c>
      <c r="W12" s="36">
        <f t="shared" si="2"/>
        <v>0</v>
      </c>
      <c r="Z12" s="38" t="s">
        <v>61</v>
      </c>
      <c r="AA12" s="1"/>
      <c r="AB12" s="2" t="s">
        <v>27</v>
      </c>
      <c r="AC12" s="2"/>
      <c r="XFD12"/>
    </row>
    <row r="13" s="1" customFormat="1" ht="21" customHeight="1" spans="1:16384">
      <c r="A13" s="13"/>
      <c r="B13" s="13" t="s">
        <v>95</v>
      </c>
      <c r="C13" s="13"/>
      <c r="D13" s="13"/>
      <c r="E13" s="13"/>
      <c r="F13" s="13"/>
      <c r="G13" s="14"/>
      <c r="H13" s="14"/>
      <c r="I13" s="14"/>
      <c r="J13" s="14"/>
      <c r="K13" s="25"/>
      <c r="L13" s="14"/>
      <c r="M13" s="25"/>
      <c r="N13" s="25"/>
      <c r="O13" s="14">
        <f>SUM(O4:O12)</f>
        <v>53119.44</v>
      </c>
      <c r="P13" s="14">
        <f>SUM(P4:P12)</f>
        <v>261.64</v>
      </c>
      <c r="Q13" s="14">
        <f>SUM(Q4:Q12)</f>
        <v>52857.8</v>
      </c>
      <c r="R13" s="37"/>
      <c r="S13" s="37"/>
      <c r="T13" s="1"/>
      <c r="U13" s="1"/>
      <c r="V13" s="36"/>
      <c r="W13" s="36"/>
      <c r="XFD13"/>
    </row>
    <row r="14" s="1" customFormat="1" ht="14.25" spans="1:16384">
      <c r="A14" s="3"/>
      <c r="B14" s="3"/>
      <c r="C14" s="3"/>
      <c r="D14" s="3"/>
      <c r="E14" s="3"/>
      <c r="F14" s="3"/>
      <c r="G14" s="3"/>
      <c r="H14" s="3"/>
      <c r="I14" s="3"/>
      <c r="J14" s="4"/>
      <c r="K14" s="3"/>
      <c r="L14" s="3"/>
      <c r="M14" s="3"/>
      <c r="N14" s="3"/>
      <c r="O14" s="3"/>
      <c r="P14" s="3"/>
      <c r="Q14" s="3"/>
      <c r="XFD14"/>
    </row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</sheetData>
  <mergeCells count="1">
    <mergeCell ref="A1:R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湖南诚展13</vt:lpstr>
      <vt:lpstr>湘潭思泉30</vt:lpstr>
      <vt:lpstr>德顺5</vt:lpstr>
      <vt:lpstr>东方人才1</vt:lpstr>
      <vt:lpstr>湘潭宏顺9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2025-11-13T07:15:34Z</dcterms:created>
  <dcterms:modified xsi:type="dcterms:W3CDTF">2025-11-13T07:39:03Z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9296A8216D23440AB556394FD2A460A1</vt:lpwstr>
  </property>
  <property fmtid="{D5CDD505-2E9C-101B-9397-08002B2CF9AE}" pid="3" name="KSOProductBuildVer">
    <vt:lpwstr>2052-11.8.2.12011</vt:lpwstr>
  </property>
</Properties>
</file>