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 tabRatio="616" firstSheet="1" activeTab="2"/>
  </bookViews>
  <sheets>
    <sheet name="KING" sheetId="6" state="veryHidden" r:id="rId1"/>
    <sheet name="首页" sheetId="9" r:id="rId2"/>
    <sheet name="手动座椅EBOM" sheetId="5" r:id="rId3"/>
    <sheet name="发泡EBOM" sheetId="8" r:id="rId4"/>
    <sheet name="标准件统计" sheetId="10" r:id="rId5"/>
  </sheets>
  <definedNames>
    <definedName name="_xlnm._FilterDatabase" localSheetId="3" hidden="1">发泡EBOM!$A$8:$AJ$30</definedName>
    <definedName name="_xlnm._FilterDatabase" localSheetId="2" hidden="1">手动座椅EBOM!$A$9:$AJ$102</definedName>
    <definedName name="_xlnm.Print_Area" localSheetId="2">手动座椅EBOM!$A$1:$AJ$102</definedName>
    <definedName name="_xlnm.Print_Area" localSheetId="1">首页!$A$1:$AB$29</definedName>
  </definedNames>
  <calcPr calcId="162913"/>
</workbook>
</file>

<file path=xl/calcChain.xml><?xml version="1.0" encoding="utf-8"?>
<calcChain xmlns="http://schemas.openxmlformats.org/spreadsheetml/2006/main">
  <c r="A66" i="5" l="1"/>
  <c r="S66" i="5"/>
  <c r="AA49" i="5" l="1"/>
  <c r="A62" i="9" l="1"/>
  <c r="A63" i="9"/>
  <c r="A64" i="9"/>
  <c r="A65" i="9"/>
  <c r="A66" i="9"/>
  <c r="A67" i="9"/>
  <c r="A68" i="9"/>
  <c r="A69" i="9"/>
  <c r="A70" i="9"/>
  <c r="A71" i="9"/>
  <c r="A72" i="9"/>
  <c r="A60" i="9" l="1"/>
  <c r="A61" i="9"/>
  <c r="A73" i="9"/>
  <c r="S81" i="5" l="1"/>
  <c r="A81" i="5"/>
  <c r="S60" i="5" l="1"/>
  <c r="A60" i="5" l="1"/>
  <c r="A52" i="9" l="1"/>
  <c r="A53" i="9"/>
  <c r="A54" i="9"/>
  <c r="A55" i="9"/>
  <c r="A56" i="9"/>
  <c r="A57" i="9"/>
  <c r="A58" i="9"/>
  <c r="A100" i="5"/>
  <c r="A101" i="5"/>
  <c r="S95" i="5" l="1"/>
  <c r="S94" i="5"/>
  <c r="A94" i="5" l="1"/>
  <c r="A95" i="5"/>
  <c r="X12" i="10" l="1"/>
  <c r="V12" i="10"/>
  <c r="T12" i="10"/>
  <c r="L12" i="10"/>
  <c r="J12" i="10"/>
  <c r="H12" i="10"/>
  <c r="A48" i="9" l="1"/>
  <c r="A49" i="9"/>
  <c r="A50" i="9"/>
  <c r="A51" i="9"/>
  <c r="A59" i="9"/>
  <c r="A74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S93" i="5"/>
  <c r="S83" i="5" l="1"/>
  <c r="AA70" i="5" l="1"/>
  <c r="S70" i="5"/>
  <c r="S65" i="5"/>
  <c r="AA64" i="5"/>
  <c r="S63" i="5" l="1"/>
  <c r="A63" i="5"/>
  <c r="S62" i="5"/>
  <c r="S61" i="5" l="1"/>
  <c r="S54" i="5"/>
  <c r="S53" i="5"/>
  <c r="S52" i="5"/>
  <c r="S48" i="5" l="1"/>
  <c r="S47" i="5"/>
  <c r="S27" i="5" l="1"/>
  <c r="S26" i="5"/>
  <c r="S22" i="5" l="1"/>
  <c r="S16" i="5"/>
  <c r="S17" i="5"/>
  <c r="S15" i="5"/>
  <c r="A33" i="9"/>
  <c r="A32" i="9" l="1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S29" i="8" l="1"/>
  <c r="S28" i="8"/>
  <c r="A25" i="8"/>
  <c r="A26" i="8"/>
  <c r="A27" i="8"/>
  <c r="A28" i="8"/>
  <c r="A29" i="8"/>
  <c r="S22" i="8"/>
  <c r="S23" i="8"/>
  <c r="S24" i="8"/>
  <c r="A21" i="8"/>
  <c r="A22" i="8"/>
  <c r="A23" i="8"/>
  <c r="A24" i="8"/>
  <c r="A17" i="8"/>
  <c r="A18" i="8"/>
  <c r="A19" i="8"/>
  <c r="A20" i="8"/>
  <c r="S21" i="8"/>
  <c r="S19" i="8"/>
  <c r="S20" i="8"/>
  <c r="S18" i="8" l="1"/>
  <c r="S17" i="8"/>
  <c r="S10" i="8"/>
  <c r="S11" i="8"/>
  <c r="S12" i="8"/>
  <c r="S9" i="8"/>
  <c r="A10" i="8"/>
  <c r="A11" i="8"/>
  <c r="A12" i="8"/>
  <c r="A13" i="8"/>
  <c r="A16" i="8" l="1"/>
  <c r="A15" i="8"/>
  <c r="A14" i="8"/>
  <c r="A9" i="8"/>
  <c r="A61" i="5" l="1"/>
  <c r="A86" i="5" l="1"/>
  <c r="A47" i="5" l="1"/>
  <c r="A68" i="5" l="1"/>
  <c r="A69" i="5"/>
  <c r="A70" i="5"/>
  <c r="A71" i="5"/>
  <c r="A72" i="5"/>
  <c r="A62" i="5"/>
  <c r="A10" i="5" l="1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8" i="5"/>
  <c r="A49" i="5"/>
  <c r="A50" i="5"/>
  <c r="A51" i="5"/>
  <c r="A52" i="5"/>
  <c r="A53" i="5"/>
  <c r="A54" i="5"/>
  <c r="A55" i="5"/>
  <c r="A56" i="5"/>
  <c r="A57" i="5"/>
  <c r="A58" i="5"/>
  <c r="A59" i="5"/>
  <c r="A64" i="5"/>
  <c r="A65" i="5"/>
  <c r="A67" i="5"/>
  <c r="A73" i="5"/>
  <c r="A74" i="5"/>
  <c r="A75" i="5"/>
  <c r="A76" i="5"/>
  <c r="A77" i="5"/>
  <c r="A78" i="5"/>
  <c r="A79" i="5"/>
  <c r="A80" i="5"/>
  <c r="A82" i="5"/>
  <c r="A83" i="5"/>
  <c r="A84" i="5"/>
  <c r="A85" i="5"/>
  <c r="A87" i="5"/>
  <c r="A88" i="5"/>
  <c r="A89" i="5"/>
  <c r="A90" i="5"/>
  <c r="A91" i="5"/>
  <c r="A92" i="5"/>
  <c r="A93" i="5"/>
  <c r="A96" i="5"/>
  <c r="A97" i="5"/>
  <c r="A98" i="5"/>
  <c r="A99" i="5"/>
  <c r="A102" i="5"/>
  <c r="S38" i="5" l="1"/>
  <c r="S88" i="5"/>
  <c r="S21" i="5" l="1"/>
  <c r="S102" i="5" l="1"/>
  <c r="S24" i="5" l="1"/>
  <c r="AA33" i="5" l="1"/>
  <c r="AA10" i="5" l="1"/>
  <c r="S39" i="5"/>
  <c r="S92" i="5" l="1"/>
  <c r="S91" i="5"/>
  <c r="S89" i="5"/>
  <c r="S85" i="5"/>
  <c r="S84" i="5"/>
  <c r="S82" i="5"/>
  <c r="S80" i="5"/>
  <c r="S77" i="5"/>
  <c r="S68" i="5"/>
  <c r="S67" i="5"/>
  <c r="S58" i="5"/>
  <c r="S57" i="5"/>
  <c r="S56" i="5"/>
  <c r="S55" i="5"/>
  <c r="S51" i="5"/>
  <c r="S42" i="5"/>
  <c r="S41" i="5"/>
  <c r="S40" i="5"/>
  <c r="S45" i="5"/>
  <c r="S37" i="5"/>
  <c r="S36" i="5"/>
  <c r="S35" i="5"/>
  <c r="S34" i="5"/>
  <c r="S33" i="5"/>
  <c r="S32" i="5"/>
  <c r="S31" i="5"/>
  <c r="S30" i="5"/>
  <c r="S29" i="5"/>
  <c r="S28" i="5"/>
  <c r="S25" i="5"/>
  <c r="S46" i="5"/>
  <c r="S19" i="5"/>
  <c r="S18" i="5"/>
  <c r="S14" i="5"/>
  <c r="S11" i="5"/>
</calcChain>
</file>

<file path=xl/comments1.xml><?xml version="1.0" encoding="utf-8"?>
<comments xmlns="http://schemas.openxmlformats.org/spreadsheetml/2006/main">
  <authors>
    <author>作者</author>
  </authors>
  <commentList>
    <comment ref="X7" authorId="0" shapeId="0">
      <text>
        <r>
          <rPr>
            <b/>
            <sz val="9"/>
            <rFont val="宋体"/>
            <family val="3"/>
            <charset val="134"/>
          </rPr>
          <t>付园 用户:
5号锌合金（压铸锌合金）6.75g/cm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A7" authorId="0" shapeId="0">
      <text>
        <r>
          <rPr>
            <b/>
            <sz val="9"/>
            <rFont val="宋体"/>
            <family val="3"/>
            <charset val="134"/>
          </rPr>
          <t>付园用户:碳素钢、圆管密度：7860kg/m³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B7" authorId="0" shapeId="0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镀彩锌盐雾试验96h以上比较合理。蓝白锌48h以上比较合理
QC/T 625-1999《汽车用涂层和化学处理层》</t>
        </r>
      </text>
    </comment>
    <comment ref="AC7" authorId="0" shapeId="0">
      <text>
        <r>
          <rPr>
            <b/>
            <sz val="9"/>
            <rFont val="宋体"/>
            <family val="3"/>
            <charset val="134"/>
          </rPr>
          <t>付园用户:因涉及造型及项目参数特殊要求确认零件属性。</t>
        </r>
        <r>
          <rPr>
            <sz val="9"/>
            <rFont val="宋体"/>
            <family val="3"/>
            <charset val="134"/>
          </rPr>
          <t xml:space="preserve">
所有项目同时使用为平台件</t>
        </r>
      </text>
    </comment>
  </commentList>
</comments>
</file>

<file path=xl/sharedStrings.xml><?xml version="1.0" encoding="utf-8"?>
<sst xmlns="http://schemas.openxmlformats.org/spreadsheetml/2006/main" count="2115" uniqueCount="788">
  <si>
    <t xml:space="preserve">    </t>
  </si>
  <si>
    <t>车型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</si>
  <si>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</si>
  <si>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</si>
  <si>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</si>
  <si>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</si>
  <si>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</si>
  <si>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</si>
  <si>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</si>
  <si>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</si>
  <si>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</si>
  <si>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</si>
  <si>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</si>
  <si>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</si>
  <si>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</si>
  <si>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</si>
  <si>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</si>
  <si>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驾驶员座椅总成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</si>
  <si>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</si>
  <si>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</si>
  <si>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</si>
  <si>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</si>
  <si>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</si>
  <si>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</si>
  <si>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</si>
  <si>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</si>
  <si>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</si>
  <si>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校核：</t>
  </si>
  <si>
    <t>会签：</t>
  </si>
  <si>
    <t>中文名称</t>
  </si>
  <si>
    <r>
      <t>批准</t>
    </r>
    <r>
      <rPr>
        <b/>
        <sz val="14"/>
        <rFont val="Arial"/>
        <family val="2"/>
      </rPr>
      <t xml:space="preserve">: </t>
    </r>
  </si>
  <si>
    <t>规格型号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</si>
  <si>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</si>
  <si>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</si>
  <si>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</si>
  <si>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</si>
  <si>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</si>
  <si>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</si>
  <si>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</si>
  <si>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</si>
  <si>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</si>
  <si>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</si>
  <si>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</si>
  <si>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r>
      <t>沿用件</t>
    </r>
    <r>
      <rPr>
        <sz val="11"/>
        <rFont val="Arial"/>
        <family val="2"/>
      </rPr>
      <t xml:space="preserve">            Y/N</t>
    </r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</si>
  <si>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</si>
  <si>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</si>
  <si>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</si>
  <si>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</si>
  <si>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</si>
  <si>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</si>
  <si>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</si>
  <si>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</si>
  <si>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</si>
  <si>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t>涂装面积
（m</t>
    </r>
    <r>
      <rPr>
        <vertAlign val="superscript"/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  <scheme val="minor"/>
      </rPr>
      <t>）</t>
    </r>
  </si>
  <si>
    <t>外购/ 自制</t>
  </si>
  <si>
    <t>A</t>
  </si>
  <si>
    <t>ea</t>
  </si>
  <si>
    <t>Y</t>
  </si>
  <si>
    <t>N</t>
  </si>
  <si>
    <t>装配分总成</t>
  </si>
  <si>
    <t>ASSY</t>
  </si>
  <si>
    <t>——</t>
  </si>
  <si>
    <t>靠背支撑板</t>
  </si>
  <si>
    <t>黑色</t>
  </si>
  <si>
    <t>C</t>
  </si>
  <si>
    <t>塑料件</t>
  </si>
  <si>
    <t>PP</t>
  </si>
  <si>
    <t>B</t>
  </si>
  <si>
    <t>缝纫总成</t>
  </si>
  <si>
    <t>PVC面套</t>
  </si>
  <si>
    <t>线材件</t>
  </si>
  <si>
    <t>发泡总成</t>
  </si>
  <si>
    <t>虚拟总成</t>
  </si>
  <si>
    <t>PUR</t>
  </si>
  <si>
    <t>织网</t>
  </si>
  <si>
    <t>海绵</t>
  </si>
  <si>
    <t>电器件</t>
  </si>
  <si>
    <t>高配专用</t>
  </si>
  <si>
    <t>ABS</t>
  </si>
  <si>
    <t>安全件</t>
  </si>
  <si>
    <t>GB 14166</t>
  </si>
  <si>
    <t>皮纹</t>
  </si>
  <si>
    <t>安全带高调器总成</t>
  </si>
  <si>
    <t>PC+ABS</t>
  </si>
  <si>
    <t>113*214*64</t>
  </si>
  <si>
    <t>388*163*57</t>
  </si>
  <si>
    <t>67*32*132</t>
  </si>
  <si>
    <t>高调器下滑盖</t>
  </si>
  <si>
    <t>65Mn</t>
  </si>
  <si>
    <t>φ3*50</t>
  </si>
  <si>
    <t>达克罗</t>
  </si>
  <si>
    <t>高调器衬套</t>
  </si>
  <si>
    <t>标准件</t>
  </si>
  <si>
    <t>SWRCH35K</t>
  </si>
  <si>
    <t>Q /BQB 501
SWRCH35K-Q /BQB 517</t>
  </si>
  <si>
    <t>66*65*68</t>
  </si>
  <si>
    <t>安全带高调解锁按钮</t>
  </si>
  <si>
    <t>调高解锁按钮回位簧</t>
  </si>
  <si>
    <t>φ6*21</t>
  </si>
  <si>
    <t>安全带高调解锁按钮限位块</t>
  </si>
  <si>
    <t>PU</t>
  </si>
  <si>
    <t>左右共用</t>
  </si>
  <si>
    <t>14*14*43（M14）</t>
  </si>
  <si>
    <t>扶手外盖</t>
  </si>
  <si>
    <t>PA6+GF30</t>
  </si>
  <si>
    <t>86*31*43</t>
  </si>
  <si>
    <t>左侧扶手本体总成</t>
  </si>
  <si>
    <t>总成件</t>
  </si>
  <si>
    <t>378*63*100</t>
  </si>
  <si>
    <t>0.8482</t>
  </si>
  <si>
    <t>开口挡圈</t>
  </si>
  <si>
    <t>右侧扶手本体总成</t>
  </si>
  <si>
    <t>4378*63*100</t>
  </si>
  <si>
    <t>坐垫PVC面套总成</t>
  </si>
  <si>
    <t>主驾高配坐垫泡沫总成</t>
  </si>
  <si>
    <t>主驾高配坐垫泡沫本体</t>
  </si>
  <si>
    <t>坐盆骨架总成</t>
  </si>
  <si>
    <t>468*449*71</t>
  </si>
  <si>
    <t>电泳（ED)</t>
  </si>
  <si>
    <t>平台件</t>
  </si>
  <si>
    <t>坐盆延伸手柄</t>
  </si>
  <si>
    <t>34*136*29</t>
  </si>
  <si>
    <t>GHRC000001</t>
  </si>
  <si>
    <t>C型钉</t>
  </si>
  <si>
    <t>595*100*263</t>
  </si>
  <si>
    <t>595*100*262</t>
  </si>
  <si>
    <t>22*37*43</t>
  </si>
  <si>
    <t>595*89*261</t>
  </si>
  <si>
    <t>罩壳弹簧卡子</t>
  </si>
  <si>
    <t>非标件</t>
  </si>
  <si>
    <t>镀白锌</t>
  </si>
  <si>
    <t>49*350*62</t>
  </si>
  <si>
    <t>驾驶员后侧罩壳</t>
  </si>
  <si>
    <t>SHT0010981</t>
  </si>
  <si>
    <t>346*82*123</t>
  </si>
  <si>
    <t>SHT0011482</t>
  </si>
  <si>
    <t>副驾驶塑料件支撑板</t>
  </si>
  <si>
    <t>159*34*67</t>
  </si>
  <si>
    <t>皮纹/丝印</t>
  </si>
  <si>
    <t>圆钢</t>
  </si>
  <si>
    <t>20#</t>
  </si>
  <si>
    <t>8*8*47.5</t>
  </si>
  <si>
    <t>159*62*68</t>
  </si>
  <si>
    <t>副驾驶高配靠背调节手柄</t>
  </si>
  <si>
    <t>159*34*69</t>
  </si>
  <si>
    <t>固定阻尼拉线和高调拉线</t>
  </si>
  <si>
    <t>镀黑锌</t>
  </si>
  <si>
    <t>74*33*58</t>
  </si>
  <si>
    <t>螺钉固定到钣金上</t>
  </si>
  <si>
    <t>M5*10</t>
  </si>
  <si>
    <t>黑锌</t>
  </si>
  <si>
    <t>内六角花形低圆柱头螺钉</t>
  </si>
  <si>
    <t>坐垫和靠背连接用</t>
  </si>
  <si>
    <t>Fe/Zn12F  镀锌膜厚12um黑色钝化中性盐雾120h(GB/T9799)</t>
  </si>
  <si>
    <t>SHT0011148</t>
  </si>
  <si>
    <t>靠背防护罩</t>
  </si>
  <si>
    <t>SHT0011149</t>
  </si>
  <si>
    <t>坐垫防护罩</t>
  </si>
  <si>
    <t>M8</t>
  </si>
  <si>
    <t>靠背板固定卡扣</t>
    <phoneticPr fontId="32" type="noConversion"/>
  </si>
  <si>
    <t>BCL0010009</t>
    <phoneticPr fontId="32" type="noConversion"/>
  </si>
  <si>
    <t>带螺栓（Autoliv）</t>
    <phoneticPr fontId="32" type="noConversion"/>
  </si>
  <si>
    <t>PVC面套</t>
    <phoneticPr fontId="32" type="noConversion"/>
  </si>
  <si>
    <t>扶手锁止销</t>
    <phoneticPr fontId="32" type="noConversion"/>
  </si>
  <si>
    <t>标准件</t>
    <phoneticPr fontId="32" type="noConversion"/>
  </si>
  <si>
    <t>冷墩件</t>
    <phoneticPr fontId="32" type="noConversion"/>
  </si>
  <si>
    <t>管箍</t>
    <phoneticPr fontId="32" type="noConversion"/>
  </si>
  <si>
    <t>BFA0000004</t>
    <phoneticPr fontId="32" type="noConversion"/>
  </si>
  <si>
    <t>A</t>
    <phoneticPr fontId="34" type="noConversion"/>
  </si>
  <si>
    <t>PA6+GF30</t>
    <phoneticPr fontId="34" type="noConversion"/>
  </si>
  <si>
    <t>——</t>
    <phoneticPr fontId="34" type="noConversion"/>
  </si>
  <si>
    <t>侧翼塑料支撑板</t>
    <phoneticPr fontId="34" type="noConversion"/>
  </si>
  <si>
    <t>C</t>
    <phoneticPr fontId="34" type="noConversion"/>
  </si>
  <si>
    <t>ea</t>
    <phoneticPr fontId="34" type="noConversion"/>
  </si>
  <si>
    <t>BEC0010017</t>
    <phoneticPr fontId="32" type="noConversion"/>
  </si>
  <si>
    <t>风扇保护壳</t>
    <phoneticPr fontId="32" type="noConversion"/>
  </si>
  <si>
    <t>30*60*126</t>
    <phoneticPr fontId="32" type="noConversion"/>
  </si>
  <si>
    <t>6*60*137</t>
    <phoneticPr fontId="32" type="noConversion"/>
  </si>
  <si>
    <t>46*48*74</t>
    <phoneticPr fontId="32" type="noConversion"/>
  </si>
  <si>
    <t>49*66*94</t>
    <phoneticPr fontId="32" type="noConversion"/>
  </si>
  <si>
    <t>11*18*7</t>
    <phoneticPr fontId="32" type="noConversion"/>
  </si>
  <si>
    <t>ABS</t>
    <phoneticPr fontId="32" type="noConversion"/>
  </si>
  <si>
    <t>扎带</t>
    <phoneticPr fontId="32" type="noConversion"/>
  </si>
  <si>
    <t>791*554*1</t>
  </si>
  <si>
    <t>875*531*290</t>
  </si>
  <si>
    <t>226*249*1</t>
  </si>
  <si>
    <t>280*236*20</t>
  </si>
  <si>
    <t>444*74*10</t>
  </si>
  <si>
    <t>78*78*21.5</t>
  </si>
  <si>
    <t>185*43*35</t>
  </si>
  <si>
    <t>270*204*17</t>
  </si>
  <si>
    <t>185*105*20</t>
  </si>
  <si>
    <t>80*47*38</t>
  </si>
  <si>
    <t>493*531*124</t>
  </si>
  <si>
    <t>510*349*20</t>
  </si>
  <si>
    <t>329*72*10</t>
  </si>
  <si>
    <t>61*41*30</t>
  </si>
  <si>
    <t>ST4.2*12
K50*12</t>
  </si>
  <si>
    <t>重量(Kg)</t>
    <phoneticPr fontId="32" type="noConversion"/>
  </si>
  <si>
    <t>Autoliv</t>
    <phoneticPr fontId="32" type="noConversion"/>
  </si>
  <si>
    <t>吊环固定螺栓A</t>
    <phoneticPr fontId="32" type="noConversion"/>
  </si>
  <si>
    <t>SHT0014042</t>
    <phoneticPr fontId="32" type="noConversion"/>
  </si>
  <si>
    <t>端片固定螺栓</t>
    <phoneticPr fontId="32" type="noConversion"/>
  </si>
  <si>
    <t>气管防护管</t>
  </si>
  <si>
    <t>PC</t>
    <phoneticPr fontId="32" type="noConversion"/>
  </si>
  <si>
    <t>标准化：</t>
    <phoneticPr fontId="32" type="noConversion"/>
  </si>
  <si>
    <t>BCL0010006</t>
    <phoneticPr fontId="32" type="noConversion"/>
  </si>
  <si>
    <t>A</t>
    <phoneticPr fontId="32" type="noConversion"/>
  </si>
  <si>
    <t>标准件</t>
    <phoneticPr fontId="32" type="noConversion"/>
  </si>
  <si>
    <t>装配分总成</t>
    <phoneticPr fontId="32" type="noConversion"/>
  </si>
  <si>
    <t>SHT0014864</t>
    <phoneticPr fontId="32" type="noConversion"/>
  </si>
  <si>
    <t>带双面胶带</t>
    <phoneticPr fontId="32" type="noConversion"/>
  </si>
  <si>
    <t>C</t>
    <phoneticPr fontId="32" type="noConversion"/>
  </si>
  <si>
    <t>SHT0010465</t>
    <phoneticPr fontId="32" type="noConversion"/>
  </si>
  <si>
    <t>气管防护长弹簧</t>
    <phoneticPr fontId="32" type="noConversion"/>
  </si>
  <si>
    <t>φ28*66</t>
    <phoneticPr fontId="32" type="noConversion"/>
  </si>
  <si>
    <t>φ7*60</t>
    <phoneticPr fontId="32" type="noConversion"/>
  </si>
  <si>
    <t>C</t>
    <phoneticPr fontId="32" type="noConversion"/>
  </si>
  <si>
    <t>靠背风扇保护壳分总成</t>
    <phoneticPr fontId="32" type="noConversion"/>
  </si>
  <si>
    <t>风扇保护壳</t>
    <phoneticPr fontId="32" type="noConversion"/>
  </si>
  <si>
    <t>SHT0014865</t>
    <phoneticPr fontId="32" type="noConversion"/>
  </si>
  <si>
    <t>双面胶带</t>
    <phoneticPr fontId="32" type="noConversion"/>
  </si>
  <si>
    <t>总成件</t>
    <phoneticPr fontId="32" type="noConversion"/>
  </si>
  <si>
    <t>216*15</t>
    <phoneticPr fontId="32" type="noConversion"/>
  </si>
  <si>
    <t>非标件</t>
    <phoneticPr fontId="32" type="noConversion"/>
  </si>
  <si>
    <t>φ6*10</t>
    <phoneticPr fontId="32" type="noConversion"/>
  </si>
  <si>
    <t>PU</t>
    <phoneticPr fontId="32" type="noConversion"/>
  </si>
  <si>
    <t>黑色</t>
    <phoneticPr fontId="32" type="noConversion"/>
  </si>
  <si>
    <t>N/A</t>
  </si>
  <si>
    <t>C</t>
    <phoneticPr fontId="32" type="noConversion"/>
  </si>
  <si>
    <t>B</t>
    <phoneticPr fontId="32" type="noConversion"/>
  </si>
  <si>
    <t>A</t>
    <phoneticPr fontId="32" type="noConversion"/>
  </si>
  <si>
    <t>D</t>
    <phoneticPr fontId="32" type="noConversion"/>
  </si>
  <si>
    <t>SHT0010601</t>
    <phoneticPr fontId="32" type="noConversion"/>
  </si>
  <si>
    <t>BSP0010014</t>
    <phoneticPr fontId="32" type="noConversion"/>
  </si>
  <si>
    <t>SHT0011642</t>
    <phoneticPr fontId="32" type="noConversion"/>
  </si>
  <si>
    <t>BSP0010015</t>
    <phoneticPr fontId="32" type="noConversion"/>
  </si>
  <si>
    <t>BFA0010014</t>
    <phoneticPr fontId="34" type="noConversion"/>
  </si>
  <si>
    <t>SHT0010036</t>
    <phoneticPr fontId="32" type="noConversion"/>
  </si>
  <si>
    <t>SHT0010335</t>
    <phoneticPr fontId="32" type="noConversion"/>
  </si>
  <si>
    <t>SHT0010336</t>
    <phoneticPr fontId="32" type="noConversion"/>
  </si>
  <si>
    <t>BSP0010017</t>
    <phoneticPr fontId="32" type="noConversion"/>
  </si>
  <si>
    <t>BFA0000285</t>
    <phoneticPr fontId="32" type="noConversion"/>
  </si>
  <si>
    <t>SHT0011148</t>
    <phoneticPr fontId="32" type="noConversion"/>
  </si>
  <si>
    <t>BCL0010021</t>
    <phoneticPr fontId="32" type="noConversion"/>
  </si>
  <si>
    <t>65*50</t>
    <phoneticPr fontId="32" type="noConversion"/>
  </si>
  <si>
    <t>易斯涤纶布</t>
    <phoneticPr fontId="32" type="noConversion"/>
  </si>
  <si>
    <t>布基胶带</t>
    <phoneticPr fontId="32" type="noConversion"/>
  </si>
  <si>
    <t>靠背3D网格</t>
    <phoneticPr fontId="32" type="noConversion"/>
  </si>
  <si>
    <t>靠背舒适性海绵</t>
    <phoneticPr fontId="32" type="noConversion"/>
  </si>
  <si>
    <t>PVC面套，带SBR</t>
    <phoneticPr fontId="32" type="noConversion"/>
  </si>
  <si>
    <t>坐垫3D网格</t>
    <phoneticPr fontId="32" type="noConversion"/>
  </si>
  <si>
    <t>坐垫舒适性海绵</t>
    <phoneticPr fontId="32" type="noConversion"/>
  </si>
  <si>
    <t>SHT0015177</t>
    <phoneticPr fontId="32" type="noConversion"/>
  </si>
  <si>
    <t>SHT0015190</t>
  </si>
  <si>
    <t>SHT0015191</t>
  </si>
  <si>
    <t>SHT0015197</t>
    <phoneticPr fontId="32" type="noConversion"/>
  </si>
  <si>
    <t>SHT0015199</t>
  </si>
  <si>
    <t>SHT0015200</t>
    <phoneticPr fontId="32" type="noConversion"/>
  </si>
  <si>
    <t>SHT0015205</t>
  </si>
  <si>
    <t>SHT0015209</t>
  </si>
  <si>
    <t>SHT0015212</t>
  </si>
  <si>
    <t>SHT0015213</t>
  </si>
  <si>
    <t>SHT0015225</t>
    <phoneticPr fontId="32" type="noConversion"/>
  </si>
  <si>
    <t>SHT0015227</t>
  </si>
  <si>
    <t>SHT0015228</t>
  </si>
  <si>
    <t>SHT0015238</t>
  </si>
  <si>
    <t>SHT0015249</t>
    <phoneticPr fontId="32" type="noConversion"/>
  </si>
  <si>
    <t>63*337*103</t>
    <phoneticPr fontId="32" type="noConversion"/>
  </si>
  <si>
    <t>595*100*263</t>
    <phoneticPr fontId="32" type="noConversion"/>
  </si>
  <si>
    <t>SHT0015207</t>
    <phoneticPr fontId="32" type="noConversion"/>
  </si>
  <si>
    <t>PA6+GF30</t>
    <phoneticPr fontId="32" type="noConversion"/>
  </si>
  <si>
    <t>BEC0010226</t>
  </si>
  <si>
    <t>G3座垫加热垫总成</t>
    <phoneticPr fontId="38" type="noConversion"/>
  </si>
  <si>
    <t>G3靠背加热垫总成</t>
    <phoneticPr fontId="38" type="noConversion"/>
  </si>
  <si>
    <t>新开手柄</t>
    <phoneticPr fontId="32" type="noConversion"/>
  </si>
  <si>
    <t>新开</t>
    <phoneticPr fontId="32" type="noConversion"/>
  </si>
  <si>
    <t>与H6相比变更颜色与标识</t>
    <phoneticPr fontId="32" type="noConversion"/>
  </si>
  <si>
    <t>副驾驶靠背调节手柄卡接簧</t>
    <phoneticPr fontId="32" type="noConversion"/>
  </si>
  <si>
    <t>SHT0014041</t>
    <phoneticPr fontId="32" type="noConversion"/>
  </si>
  <si>
    <t>用量</t>
    <phoneticPr fontId="32" type="noConversion"/>
  </si>
  <si>
    <t>A</t>
    <phoneticPr fontId="32" type="noConversion"/>
  </si>
  <si>
    <t>与汕德卡副驾高配开关相比变更颜色</t>
    <phoneticPr fontId="32" type="noConversion"/>
  </si>
  <si>
    <t>装配总成件</t>
  </si>
  <si>
    <t>与H6相比变更颜色，增加丝印字体标识</t>
    <phoneticPr fontId="32" type="noConversion"/>
  </si>
  <si>
    <t>ASSY</t>
    <phoneticPr fontId="32" type="noConversion"/>
  </si>
  <si>
    <t>左旋气动转盘总成</t>
    <phoneticPr fontId="32" type="noConversion"/>
  </si>
  <si>
    <t>高调型，新开</t>
    <phoneticPr fontId="32" type="noConversion"/>
  </si>
  <si>
    <t>副驾驶通风加热ECU总成</t>
    <phoneticPr fontId="32" type="noConversion"/>
  </si>
  <si>
    <t>BEC0010242</t>
    <phoneticPr fontId="32" type="noConversion"/>
  </si>
  <si>
    <t>坐垫轴流风扇总成</t>
    <phoneticPr fontId="32" type="noConversion"/>
  </si>
  <si>
    <t>BEC0010246</t>
    <phoneticPr fontId="32" type="noConversion"/>
  </si>
  <si>
    <t>BEC0010247</t>
    <phoneticPr fontId="32" type="noConversion"/>
  </si>
  <si>
    <t>靠背轴流风扇总成</t>
    <phoneticPr fontId="32" type="noConversion"/>
  </si>
  <si>
    <t>SHT0015228</t>
    <phoneticPr fontId="32" type="noConversion"/>
  </si>
  <si>
    <t>SHT0015249</t>
    <phoneticPr fontId="32" type="noConversion"/>
  </si>
  <si>
    <t>SHT0010878</t>
    <phoneticPr fontId="32" type="noConversion"/>
  </si>
  <si>
    <t>安全带高调解锁按钮底座</t>
    <phoneticPr fontId="32" type="noConversion"/>
  </si>
  <si>
    <t>SHT0016379</t>
  </si>
  <si>
    <t>SHT0016380</t>
  </si>
  <si>
    <t>高调器滑盖分总成</t>
    <phoneticPr fontId="32" type="noConversion"/>
  </si>
  <si>
    <t>高调器上滑盖</t>
    <phoneticPr fontId="32" type="noConversion"/>
  </si>
  <si>
    <t>SHT0015975</t>
    <phoneticPr fontId="32" type="noConversion"/>
  </si>
  <si>
    <t>SHT0015235</t>
    <phoneticPr fontId="32" type="noConversion"/>
  </si>
  <si>
    <t>副驾驶高配靠背调节手柄本体</t>
    <phoneticPr fontId="34" type="noConversion"/>
  </si>
  <si>
    <t>靠背调节手柄销轴</t>
    <phoneticPr fontId="32" type="noConversion"/>
  </si>
  <si>
    <t>SHT0010356</t>
    <phoneticPr fontId="32" type="noConversion"/>
  </si>
  <si>
    <t>φ4*1</t>
    <phoneticPr fontId="32" type="noConversion"/>
  </si>
  <si>
    <t>SHT0052126</t>
    <phoneticPr fontId="32" type="noConversion"/>
  </si>
  <si>
    <t>驾驶员高配前罩壳分总成</t>
    <phoneticPr fontId="32" type="noConversion"/>
  </si>
  <si>
    <t>驾驶员高配前罩壳</t>
    <phoneticPr fontId="32" type="noConversion"/>
  </si>
  <si>
    <t>SHT0015227</t>
    <phoneticPr fontId="32" type="noConversion"/>
  </si>
  <si>
    <t>BSP0010050</t>
    <phoneticPr fontId="34" type="noConversion"/>
  </si>
  <si>
    <t>SHT0015214</t>
    <phoneticPr fontId="32" type="noConversion"/>
  </si>
  <si>
    <t>SHT0015183</t>
    <phoneticPr fontId="32" type="noConversion"/>
  </si>
  <si>
    <t>副驾高配靠背泡沫总成</t>
    <phoneticPr fontId="32" type="noConversion"/>
  </si>
  <si>
    <t>副驾驶高配安全带出口罩壳底座</t>
    <phoneticPr fontId="32" type="noConversion"/>
  </si>
  <si>
    <t>副驾驶高配安全带出口罩壳</t>
    <phoneticPr fontId="32" type="noConversion"/>
  </si>
  <si>
    <t>SHT0015196</t>
    <phoneticPr fontId="32" type="noConversion"/>
  </si>
  <si>
    <t>SHT0015195</t>
    <phoneticPr fontId="32" type="noConversion"/>
  </si>
  <si>
    <t>SHT0016378</t>
    <phoneticPr fontId="32" type="noConversion"/>
  </si>
  <si>
    <t>SHT0015180</t>
    <phoneticPr fontId="32" type="noConversion"/>
  </si>
  <si>
    <t>副驾驶高配座椅靠背面套总成</t>
    <phoneticPr fontId="32" type="noConversion"/>
  </si>
  <si>
    <t>坐垫高配装配总成</t>
    <phoneticPr fontId="32" type="noConversion"/>
  </si>
  <si>
    <t>SHT0015203</t>
    <phoneticPr fontId="32" type="noConversion"/>
  </si>
  <si>
    <t>G3副驾转盘配置座模块化总成</t>
    <phoneticPr fontId="38" type="noConversion"/>
  </si>
  <si>
    <t>SHT0015621</t>
    <phoneticPr fontId="32" type="noConversion"/>
  </si>
  <si>
    <t>副驾驶高配右侧罩壳</t>
    <phoneticPr fontId="32" type="noConversion"/>
  </si>
  <si>
    <t>SHT0015233</t>
    <phoneticPr fontId="32" type="noConversion"/>
  </si>
  <si>
    <t>SHT0015234</t>
    <phoneticPr fontId="32" type="noConversion"/>
  </si>
  <si>
    <t>副驾驶高配靠背手柄总成</t>
    <phoneticPr fontId="32" type="noConversion"/>
  </si>
  <si>
    <t>副驾驶高配右侧罩壳分总成</t>
    <phoneticPr fontId="32" type="noConversion"/>
  </si>
  <si>
    <t>SHT0015238</t>
    <phoneticPr fontId="32" type="noConversion"/>
  </si>
  <si>
    <t>副驾驶座椅高度调节机构总成</t>
    <phoneticPr fontId="32" type="noConversion"/>
  </si>
  <si>
    <t>SHT0015243</t>
    <phoneticPr fontId="32" type="noConversion"/>
  </si>
  <si>
    <t>副驾驶速降开关按钮帽</t>
    <phoneticPr fontId="32" type="noConversion"/>
  </si>
  <si>
    <t>SHT0015535</t>
    <phoneticPr fontId="32" type="noConversion"/>
  </si>
  <si>
    <t>副驾驶员六孔腰托开关总成</t>
    <phoneticPr fontId="32" type="noConversion"/>
  </si>
  <si>
    <t>SHT0015223</t>
    <phoneticPr fontId="32" type="noConversion"/>
  </si>
  <si>
    <t>通风加热孔盖板</t>
    <phoneticPr fontId="32" type="noConversion"/>
  </si>
  <si>
    <t>SHT0015225</t>
    <phoneticPr fontId="32" type="noConversion"/>
  </si>
  <si>
    <t>副驾驶高配左侧罩壳</t>
    <phoneticPr fontId="32" type="noConversion"/>
  </si>
  <si>
    <t>副驾驶靠背四气袋腰托总成</t>
    <phoneticPr fontId="32" type="noConversion"/>
  </si>
  <si>
    <t>副驾驶加热通风系统线束总成</t>
    <phoneticPr fontId="32" type="noConversion"/>
  </si>
  <si>
    <t>SHT0015239</t>
    <phoneticPr fontId="32" type="noConversion"/>
  </si>
  <si>
    <t>阻尼调节机构总成</t>
    <phoneticPr fontId="32" type="noConversion"/>
  </si>
  <si>
    <t>SHT0010877</t>
    <phoneticPr fontId="32" type="noConversion"/>
  </si>
  <si>
    <t>BSP0010020</t>
    <phoneticPr fontId="32" type="noConversion"/>
  </si>
  <si>
    <t>旋转调节旋转块</t>
  </si>
  <si>
    <t>阻尼调节手柄</t>
  </si>
  <si>
    <t>旋转调节气阀</t>
  </si>
  <si>
    <t>变阻尼调节手柄限位弹簧片</t>
  </si>
  <si>
    <t>华丝尖尾自攻钉</t>
  </si>
  <si>
    <t>SHT0011652</t>
    <phoneticPr fontId="32" type="noConversion"/>
  </si>
  <si>
    <t>副驾高配带扣总成</t>
    <phoneticPr fontId="32" type="noConversion"/>
  </si>
  <si>
    <t>SHT0011651</t>
    <phoneticPr fontId="32" type="noConversion"/>
  </si>
  <si>
    <t>副驾安全带总成</t>
    <phoneticPr fontId="32" type="noConversion"/>
  </si>
  <si>
    <t>Y</t>
    <phoneticPr fontId="32" type="noConversion"/>
  </si>
  <si>
    <t>新开</t>
    <phoneticPr fontId="32" type="noConversion"/>
  </si>
  <si>
    <r>
      <rPr>
        <b/>
        <sz val="10"/>
        <color theme="1"/>
        <rFont val="宋体"/>
        <family val="3"/>
        <charset val="134"/>
      </rPr>
      <t>设计</t>
    </r>
    <r>
      <rPr>
        <b/>
        <sz val="10"/>
        <color theme="1"/>
        <rFont val="Arial"/>
        <family val="2"/>
      </rPr>
      <t>:</t>
    </r>
  </si>
  <si>
    <t>标准化：</t>
  </si>
  <si>
    <r>
      <rPr>
        <b/>
        <sz val="10"/>
        <color theme="1"/>
        <rFont val="宋体"/>
        <family val="3"/>
        <charset val="134"/>
      </rPr>
      <t>批准</t>
    </r>
    <r>
      <rPr>
        <b/>
        <sz val="10"/>
        <color theme="1"/>
        <rFont val="Arial"/>
        <family val="2"/>
      </rPr>
      <t xml:space="preserve">: </t>
    </r>
  </si>
  <si>
    <t>日期：</t>
  </si>
  <si>
    <t>重量</t>
  </si>
  <si>
    <t>零件名称</t>
    <phoneticPr fontId="32" type="noConversion"/>
  </si>
  <si>
    <r>
      <rPr>
        <sz val="10"/>
        <color theme="1"/>
        <rFont val="宋体"/>
        <family val="3"/>
        <charset val="134"/>
      </rPr>
      <t>沿用件</t>
    </r>
    <r>
      <rPr>
        <sz val="10"/>
        <color theme="1"/>
        <rFont val="Arial"/>
        <family val="2"/>
      </rPr>
      <t xml:space="preserve">            Y/N</t>
    </r>
  </si>
  <si>
    <r>
      <rPr>
        <sz val="10"/>
        <color theme="1"/>
        <rFont val="宋体"/>
        <family val="3"/>
        <charset val="134"/>
      </rPr>
      <t>零件类别</t>
    </r>
  </si>
  <si>
    <t>表面处理</t>
    <phoneticPr fontId="32" type="noConversion"/>
  </si>
  <si>
    <t>零件属性</t>
  </si>
  <si>
    <t>用量</t>
  </si>
  <si>
    <t>SHT0015182</t>
  </si>
  <si>
    <t>主驾高配靠背泡沫总成</t>
  </si>
  <si>
    <t>SHT0015183</t>
  </si>
  <si>
    <t>副驾高配靠背泡沫总成</t>
  </si>
  <si>
    <t>SHT0015408</t>
  </si>
  <si>
    <t>副驾中配靠背泡沫总成</t>
  </si>
  <si>
    <t>SHT0015171</t>
  </si>
  <si>
    <t>SHT0015172</t>
  </si>
  <si>
    <t>SHT0015524</t>
  </si>
  <si>
    <t>SHT0015173</t>
  </si>
  <si>
    <t>SHT0015525</t>
  </si>
  <si>
    <t>SHT0015526</t>
  </si>
  <si>
    <t>副驾驶员座椅总成</t>
  </si>
  <si>
    <t>68EN2531-00010</t>
  </si>
  <si>
    <t>68EN2531-00020</t>
  </si>
  <si>
    <t>71EN2531-00020</t>
  </si>
  <si>
    <t>无通风加热、普通安全带、</t>
  </si>
  <si>
    <t>通风带加热、普通安全带、带转盘、安全带高度调节</t>
  </si>
  <si>
    <t>通风带加热、普通安全带、安全带高度调节</t>
  </si>
  <si>
    <t>通风加热、普通安全带、SBR、带转盘</t>
  </si>
  <si>
    <t>通风加热、普通安全带、SBR、无转盘、安全带高度调节</t>
  </si>
  <si>
    <t>普通安全带、SBR、无转盘</t>
  </si>
  <si>
    <t>版本：【A】</t>
    <phoneticPr fontId="32" type="noConversion"/>
  </si>
  <si>
    <t>SHT0015181</t>
    <phoneticPr fontId="32" type="noConversion"/>
  </si>
  <si>
    <t>主驾带通风加热</t>
    <phoneticPr fontId="32" type="noConversion"/>
  </si>
  <si>
    <t>主驾无通风加热</t>
    <phoneticPr fontId="32" type="noConversion"/>
  </si>
  <si>
    <t>A</t>
    <phoneticPr fontId="32" type="noConversion"/>
  </si>
  <si>
    <t>发泡总成</t>
    <phoneticPr fontId="32" type="noConversion"/>
  </si>
  <si>
    <t>副驾带通风加热</t>
    <phoneticPr fontId="32" type="noConversion"/>
  </si>
  <si>
    <t>G3专属</t>
    <phoneticPr fontId="32" type="noConversion"/>
  </si>
  <si>
    <t>SHT0015184</t>
  </si>
  <si>
    <t>主驶标配靠背泡沫本体</t>
  </si>
  <si>
    <t>SHT0015185</t>
  </si>
  <si>
    <t>主驾高配靠背泡沫本体</t>
  </si>
  <si>
    <t>SHT0015186</t>
  </si>
  <si>
    <t>副驾高配靠背泡沫本体</t>
  </si>
  <si>
    <t>SHT0015529</t>
  </si>
  <si>
    <t>副驾中配靠背泡沫本体</t>
  </si>
  <si>
    <t>——</t>
    <phoneticPr fontId="32" type="noConversion"/>
  </si>
  <si>
    <t>PUR</t>
    <phoneticPr fontId="32" type="noConversion"/>
  </si>
  <si>
    <t>G3 发泡 EBOM</t>
    <phoneticPr fontId="32" type="noConversion"/>
  </si>
  <si>
    <t>靠背左侧无纺布</t>
  </si>
  <si>
    <t>SHT0013275</t>
  </si>
  <si>
    <t>靠背右侧无纺布</t>
  </si>
  <si>
    <t>A</t>
    <phoneticPr fontId="32" type="noConversion"/>
  </si>
  <si>
    <t>虚拟总成</t>
    <phoneticPr fontId="32" type="noConversion"/>
  </si>
  <si>
    <t>无纺布</t>
    <phoneticPr fontId="32" type="noConversion"/>
  </si>
  <si>
    <t>借用H6</t>
    <phoneticPr fontId="32" type="noConversion"/>
  </si>
  <si>
    <t>SHT0011466</t>
    <phoneticPr fontId="32" type="noConversion"/>
  </si>
  <si>
    <t>钢丝2.5*220</t>
  </si>
  <si>
    <t>SLT0000740</t>
  </si>
  <si>
    <t>钢丝2.5*160</t>
  </si>
  <si>
    <t>SLT0001092</t>
    <phoneticPr fontId="32" type="noConversion"/>
  </si>
  <si>
    <t>平台件</t>
    <phoneticPr fontId="32" type="noConversion"/>
  </si>
  <si>
    <t>SHT0011445</t>
  </si>
  <si>
    <t>刺毛条</t>
  </si>
  <si>
    <t>线材件</t>
    <phoneticPr fontId="32" type="noConversion"/>
  </si>
  <si>
    <t>SHT0015206</t>
  </si>
  <si>
    <t>主驾标配坐垫泡沫总成</t>
  </si>
  <si>
    <t>SHT0015207</t>
  </si>
  <si>
    <t>SHT0015409</t>
  </si>
  <si>
    <t>副驾中配座垫泡沫总成</t>
  </si>
  <si>
    <t>SHT0015208</t>
  </si>
  <si>
    <t>坐垫标配泡沫本体</t>
  </si>
  <si>
    <t>SHT0015534</t>
  </si>
  <si>
    <t>副驾中配座垫泡沫本体</t>
  </si>
  <si>
    <t>SLT0001093</t>
  </si>
  <si>
    <t>钢丝2.5*270</t>
  </si>
  <si>
    <t>SCS0004310</t>
  </si>
  <si>
    <t>钢丝2.5*330</t>
  </si>
  <si>
    <t>线材件</t>
    <phoneticPr fontId="32" type="noConversion"/>
  </si>
  <si>
    <t>版本</t>
    <phoneticPr fontId="32" type="noConversion"/>
  </si>
  <si>
    <t>零件号</t>
    <phoneticPr fontId="32" type="noConversion"/>
  </si>
  <si>
    <t>A</t>
    <phoneticPr fontId="32" type="noConversion"/>
  </si>
  <si>
    <t>首次发布</t>
    <phoneticPr fontId="32" type="noConversion"/>
  </si>
  <si>
    <t>B</t>
    <phoneticPr fontId="38" type="noConversion"/>
  </si>
  <si>
    <t>编号：GR-21-01-23</t>
    <phoneticPr fontId="32" type="noConversion"/>
  </si>
  <si>
    <r>
      <rPr>
        <b/>
        <sz val="17"/>
        <rFont val="微软雅黑"/>
        <family val="2"/>
        <charset val="134"/>
      </rPr>
      <t xml:space="preserve">                       </t>
    </r>
    <r>
      <rPr>
        <b/>
        <u/>
        <sz val="17"/>
        <rFont val="微软雅黑"/>
        <family val="2"/>
        <charset val="134"/>
      </rPr>
      <t xml:space="preserve"> G3手动座椅总成EBOM清单                          </t>
    </r>
    <phoneticPr fontId="32" type="noConversion"/>
  </si>
  <si>
    <t>版本：0/A0
识别号：BM-G3-A01-I-2022-12-03</t>
    <phoneticPr fontId="32" type="noConversion"/>
  </si>
  <si>
    <t>驾驶员座椅总成</t>
    <phoneticPr fontId="32" type="noConversion"/>
  </si>
  <si>
    <t>以下空白</t>
    <phoneticPr fontId="32" type="noConversion"/>
  </si>
  <si>
    <t>68EN2531-00020（SHT0015172）</t>
    <phoneticPr fontId="32" type="noConversion"/>
  </si>
  <si>
    <t>驾驶员座椅总成</t>
    <phoneticPr fontId="32" type="noConversion"/>
  </si>
  <si>
    <r>
      <t>PVC面套，单扶手，</t>
    </r>
    <r>
      <rPr>
        <sz val="12"/>
        <color rgb="FFFF0000"/>
        <rFont val="微软雅黑"/>
        <family val="2"/>
        <charset val="134"/>
      </rPr>
      <t>四气袋腰托</t>
    </r>
    <r>
      <rPr>
        <sz val="12"/>
        <rFont val="微软雅黑"/>
        <family val="2"/>
        <charset val="134"/>
      </rPr>
      <t>，普通三点式安全带，安全带报警，坐垫延伸，仰角调节，</t>
    </r>
    <r>
      <rPr>
        <sz val="12"/>
        <color rgb="FFFF0000"/>
        <rFont val="微软雅黑"/>
        <family val="2"/>
        <charset val="134"/>
      </rPr>
      <t>通风、加热功能、SBR、旋转功能</t>
    </r>
    <phoneticPr fontId="32" type="noConversion"/>
  </si>
  <si>
    <t>9900152906（SHT0015525）</t>
    <phoneticPr fontId="32" type="noConversion"/>
  </si>
  <si>
    <r>
      <t>VC面套，单扶手，</t>
    </r>
    <r>
      <rPr>
        <sz val="12"/>
        <color rgb="FFFF0000"/>
        <rFont val="微软雅黑"/>
        <family val="2"/>
        <charset val="134"/>
      </rPr>
      <t>四气袋腰托</t>
    </r>
    <r>
      <rPr>
        <sz val="12"/>
        <rFont val="微软雅黑"/>
        <family val="2"/>
        <charset val="134"/>
      </rPr>
      <t>，普通三点式安全带，安全带报警，坐垫延伸，仰角调节，</t>
    </r>
    <r>
      <rPr>
        <sz val="12"/>
        <color rgb="FFFF0000"/>
        <rFont val="微软雅黑"/>
        <family val="2"/>
        <charset val="134"/>
      </rPr>
      <t>通风、加热功能、SBR</t>
    </r>
    <phoneticPr fontId="32" type="noConversion"/>
  </si>
  <si>
    <r>
      <t>PVC面套，单扶手，</t>
    </r>
    <r>
      <rPr>
        <sz val="12"/>
        <color rgb="FFFF0000"/>
        <rFont val="微软雅黑"/>
        <family val="2"/>
        <charset val="134"/>
      </rPr>
      <t>两气袋腰托</t>
    </r>
    <r>
      <rPr>
        <sz val="12"/>
        <rFont val="微软雅黑"/>
        <family val="2"/>
        <charset val="134"/>
      </rPr>
      <t>，普通三点式安全带，安全带报警，坐垫延伸，仰角调节，</t>
    </r>
    <r>
      <rPr>
        <sz val="12"/>
        <color rgb="FFFF0000"/>
        <rFont val="微软雅黑"/>
        <family val="2"/>
        <charset val="134"/>
      </rPr>
      <t>SBR</t>
    </r>
    <phoneticPr fontId="32" type="noConversion"/>
  </si>
  <si>
    <t>乘客单人座椅总成（副驾驶员座椅总成）</t>
    <phoneticPr fontId="32" type="noConversion"/>
  </si>
  <si>
    <t>2023.10.30</t>
    <phoneticPr fontId="32" type="noConversion"/>
  </si>
  <si>
    <t>2024.03.23</t>
    <phoneticPr fontId="32" type="noConversion"/>
  </si>
  <si>
    <t>SHT0015618</t>
    <phoneticPr fontId="32" type="noConversion"/>
  </si>
  <si>
    <t>副驾驶高配左侧罩壳分总成</t>
  </si>
  <si>
    <t>主驾驶移印标识</t>
  </si>
  <si>
    <t>旋转调节底座</t>
  </si>
  <si>
    <t xml:space="preserve">4-6快插接头 </t>
  </si>
  <si>
    <t>驾驶员高配右侧罩壳分总成</t>
    <phoneticPr fontId="32" type="noConversion"/>
  </si>
  <si>
    <t>SHT0015620</t>
    <phoneticPr fontId="32" type="noConversion"/>
  </si>
  <si>
    <t>转盘解锁说明丝印标识</t>
    <phoneticPr fontId="32" type="noConversion"/>
  </si>
  <si>
    <t>SHT0015619</t>
    <phoneticPr fontId="32" type="noConversion"/>
  </si>
  <si>
    <t>SHT0015232</t>
    <phoneticPr fontId="32" type="noConversion"/>
  </si>
  <si>
    <t>SHT0015236</t>
    <phoneticPr fontId="32" type="noConversion"/>
  </si>
  <si>
    <t>SHT0015245</t>
    <phoneticPr fontId="32" type="noConversion"/>
  </si>
  <si>
    <t>SHT0015246</t>
    <phoneticPr fontId="32" type="noConversion"/>
  </si>
  <si>
    <t>SHT0015247</t>
    <phoneticPr fontId="32" type="noConversion"/>
  </si>
  <si>
    <t>SHT0015248</t>
    <phoneticPr fontId="32" type="noConversion"/>
  </si>
  <si>
    <t>BSP0010019</t>
    <phoneticPr fontId="32" type="noConversion"/>
  </si>
  <si>
    <t>BFA0000284</t>
    <phoneticPr fontId="32" type="noConversion"/>
  </si>
  <si>
    <t>BPC0000027</t>
    <phoneticPr fontId="32" type="noConversion"/>
  </si>
  <si>
    <t>BFA0000391</t>
    <phoneticPr fontId="32" type="noConversion"/>
  </si>
  <si>
    <t>取消丝印标识</t>
    <phoneticPr fontId="32" type="noConversion"/>
  </si>
  <si>
    <t>客户输入</t>
    <phoneticPr fontId="32" type="noConversion"/>
  </si>
  <si>
    <t>文件修订</t>
    <phoneticPr fontId="32" type="noConversion"/>
  </si>
  <si>
    <t>取消丝印标识件号</t>
    <phoneticPr fontId="32" type="noConversion"/>
  </si>
  <si>
    <t>优化零件管理</t>
    <phoneticPr fontId="32" type="noConversion"/>
  </si>
  <si>
    <t>取消供应商子零件BOM管理</t>
    <phoneticPr fontId="32" type="noConversion"/>
  </si>
  <si>
    <t>优化零件管理</t>
    <phoneticPr fontId="32" type="noConversion"/>
  </si>
  <si>
    <t>文件修订</t>
    <phoneticPr fontId="32" type="noConversion"/>
  </si>
  <si>
    <t>2024.03.28</t>
    <phoneticPr fontId="32" type="noConversion"/>
  </si>
  <si>
    <t>SHT0015244</t>
    <phoneticPr fontId="32" type="noConversion"/>
  </si>
  <si>
    <t>座椅旋转调节开关总成</t>
    <phoneticPr fontId="32" type="noConversion"/>
  </si>
  <si>
    <t>删除零件</t>
    <phoneticPr fontId="32" type="noConversion"/>
  </si>
  <si>
    <t>其父级总成包含此件</t>
    <phoneticPr fontId="32" type="noConversion"/>
  </si>
  <si>
    <t>SHT0011116</t>
    <phoneticPr fontId="32" type="noConversion"/>
  </si>
  <si>
    <t>SHT0011652</t>
    <phoneticPr fontId="32" type="noConversion"/>
  </si>
  <si>
    <t>SHT0015398</t>
    <phoneticPr fontId="32" type="noConversion"/>
  </si>
  <si>
    <t>SHT0015399</t>
    <phoneticPr fontId="32" type="noConversion"/>
  </si>
  <si>
    <t>主驾带扣总成</t>
  </si>
  <si>
    <t>副驾高配带扣总成</t>
  </si>
  <si>
    <t>主驾安全带总成</t>
  </si>
  <si>
    <t>副驾安全带总成</t>
  </si>
  <si>
    <t>零件新开改为借用H6</t>
    <phoneticPr fontId="32" type="noConversion"/>
  </si>
  <si>
    <t>文件纠错</t>
    <phoneticPr fontId="32" type="noConversion"/>
  </si>
  <si>
    <t>2024.04.17</t>
    <phoneticPr fontId="32" type="noConversion"/>
  </si>
  <si>
    <t>内六角圆头螺栓</t>
  </si>
  <si>
    <t>内六角花形盘头螺钉</t>
  </si>
  <si>
    <t>线束护套防护棉</t>
  </si>
  <si>
    <t>卡钣金扎带（背面）</t>
  </si>
  <si>
    <t>操作说明书</t>
  </si>
  <si>
    <t>靠背面套补偿毛毡</t>
  </si>
  <si>
    <t>座垫无纺布</t>
  </si>
  <si>
    <t>G3/重汽3.0速升速降气路总成</t>
  </si>
  <si>
    <t>BFA0000017</t>
    <phoneticPr fontId="32" type="noConversion"/>
  </si>
  <si>
    <t>BFA0010089</t>
    <phoneticPr fontId="32" type="noConversion"/>
  </si>
  <si>
    <t>SHT0015050</t>
    <phoneticPr fontId="32" type="noConversion"/>
  </si>
  <si>
    <t>BCL0010013</t>
    <phoneticPr fontId="32" type="noConversion"/>
  </si>
  <si>
    <t>SHT0015250</t>
    <phoneticPr fontId="32" type="noConversion"/>
  </si>
  <si>
    <t>SHT0015329</t>
    <phoneticPr fontId="32" type="noConversion"/>
  </si>
  <si>
    <t>SHT0015325</t>
    <phoneticPr fontId="32" type="noConversion"/>
  </si>
  <si>
    <t>SHT0017182</t>
    <phoneticPr fontId="32" type="noConversion"/>
  </si>
  <si>
    <t>零件编号错误</t>
    <phoneticPr fontId="32" type="noConversion"/>
  </si>
  <si>
    <t>零件删除</t>
    <phoneticPr fontId="32" type="noConversion"/>
  </si>
  <si>
    <t>零件变更</t>
    <phoneticPr fontId="32" type="noConversion"/>
  </si>
  <si>
    <t>C</t>
    <phoneticPr fontId="32" type="noConversion"/>
  </si>
  <si>
    <t>/</t>
    <phoneticPr fontId="32" type="noConversion"/>
  </si>
  <si>
    <t>主驾标配靠背泡沫总成</t>
    <phoneticPr fontId="32" type="noConversion"/>
  </si>
  <si>
    <t>泡沫总成</t>
    <phoneticPr fontId="32" type="noConversion"/>
  </si>
  <si>
    <t>靠背、座垫泡沫总成分开管理</t>
    <phoneticPr fontId="32" type="noConversion"/>
  </si>
  <si>
    <t>B</t>
    <phoneticPr fontId="32" type="noConversion"/>
  </si>
  <si>
    <t>B</t>
    <phoneticPr fontId="32" type="noConversion"/>
  </si>
  <si>
    <t>BEC0010225</t>
    <phoneticPr fontId="38" type="noConversion"/>
  </si>
  <si>
    <t>无网格布</t>
    <phoneticPr fontId="32" type="noConversion"/>
  </si>
  <si>
    <t>——</t>
    <phoneticPr fontId="32" type="noConversion"/>
  </si>
  <si>
    <t>SHT0014043</t>
    <phoneticPr fontId="32" type="noConversion"/>
  </si>
  <si>
    <t>与H6相比变更颜色为灰色</t>
    <phoneticPr fontId="32" type="noConversion"/>
  </si>
  <si>
    <t>Autoliv</t>
    <phoneticPr fontId="32" type="noConversion"/>
  </si>
  <si>
    <t>Autoliv,包含固定螺栓</t>
    <phoneticPr fontId="32" type="noConversion"/>
  </si>
  <si>
    <t>A</t>
    <phoneticPr fontId="32" type="noConversion"/>
  </si>
  <si>
    <t>高调型，新开</t>
    <phoneticPr fontId="32" type="noConversion"/>
  </si>
  <si>
    <t>与H6相比变更颜色为灰色</t>
    <phoneticPr fontId="32" type="noConversion"/>
  </si>
  <si>
    <t>G3专用</t>
    <phoneticPr fontId="32" type="noConversion"/>
  </si>
  <si>
    <t>G3专用</t>
    <phoneticPr fontId="32" type="noConversion"/>
  </si>
  <si>
    <t>平台件</t>
    <phoneticPr fontId="32" type="noConversion"/>
  </si>
  <si>
    <t>平台件</t>
    <phoneticPr fontId="32" type="noConversion"/>
  </si>
  <si>
    <t>G3新开</t>
    <phoneticPr fontId="32" type="noConversion"/>
  </si>
  <si>
    <t>变更颜色</t>
    <phoneticPr fontId="32" type="noConversion"/>
  </si>
  <si>
    <t>SHT0016378</t>
    <phoneticPr fontId="32" type="noConversion"/>
  </si>
  <si>
    <t>SHT0010879</t>
    <phoneticPr fontId="32" type="noConversion"/>
  </si>
  <si>
    <t>安全带高调解锁塑料件总成</t>
    <phoneticPr fontId="32" type="noConversion"/>
  </si>
  <si>
    <t>零件号变更为：SHT0011113</t>
    <phoneticPr fontId="32" type="noConversion"/>
  </si>
  <si>
    <t>SHT0011113</t>
    <phoneticPr fontId="32" type="noConversion"/>
  </si>
  <si>
    <t>高调器滑盖回位簧</t>
    <phoneticPr fontId="32" type="noConversion"/>
  </si>
  <si>
    <t>弹簧</t>
    <phoneticPr fontId="32" type="noConversion"/>
  </si>
  <si>
    <t>SHT0011360</t>
    <phoneticPr fontId="34" type="noConversion"/>
  </si>
  <si>
    <t>SHT0015334</t>
    <phoneticPr fontId="32" type="noConversion"/>
  </si>
  <si>
    <t>POM</t>
    <phoneticPr fontId="34" type="noConversion"/>
  </si>
  <si>
    <r>
      <t>设计</t>
    </r>
    <r>
      <rPr>
        <b/>
        <sz val="14"/>
        <rFont val="Arial"/>
        <family val="2"/>
      </rPr>
      <t>:</t>
    </r>
    <phoneticPr fontId="32" type="noConversion"/>
  </si>
  <si>
    <t>SHT0015198</t>
    <phoneticPr fontId="32" type="noConversion"/>
  </si>
  <si>
    <t>左右共用，与H6相比变更颜色为灰色</t>
    <phoneticPr fontId="32" type="noConversion"/>
  </si>
  <si>
    <t>SHT0015198</t>
    <phoneticPr fontId="32" type="noConversion"/>
  </si>
  <si>
    <t>BPC0010012</t>
    <phoneticPr fontId="32" type="noConversion"/>
  </si>
  <si>
    <t>通风加热、带SBR</t>
    <phoneticPr fontId="32" type="noConversion"/>
  </si>
  <si>
    <t>BEC0010245</t>
    <phoneticPr fontId="32" type="noConversion"/>
  </si>
  <si>
    <t>通风加热</t>
    <phoneticPr fontId="32" type="noConversion"/>
  </si>
  <si>
    <t>带通风加热</t>
    <phoneticPr fontId="32" type="noConversion"/>
  </si>
  <si>
    <t>织网</t>
    <phoneticPr fontId="32" type="noConversion"/>
  </si>
  <si>
    <t>G3新开</t>
    <phoneticPr fontId="32" type="noConversion"/>
  </si>
  <si>
    <t>标准件</t>
    <phoneticPr fontId="32" type="noConversion"/>
  </si>
  <si>
    <t>匹配转盘底座</t>
    <phoneticPr fontId="32" type="noConversion"/>
  </si>
  <si>
    <t>装配总成</t>
    <phoneticPr fontId="32" type="noConversion"/>
  </si>
  <si>
    <t>SHT0015369</t>
    <phoneticPr fontId="32" type="noConversion"/>
  </si>
  <si>
    <t>转盘上连接框电泳总成</t>
    <phoneticPr fontId="32" type="noConversion"/>
  </si>
  <si>
    <t>焊接总成增加电泳要求，电泳层级取消</t>
    <phoneticPr fontId="32" type="noConversion"/>
  </si>
  <si>
    <t>G3专用</t>
    <phoneticPr fontId="32" type="noConversion"/>
  </si>
  <si>
    <t>SHT0015220</t>
    <phoneticPr fontId="32" type="noConversion"/>
  </si>
  <si>
    <t>SHT0015221</t>
    <phoneticPr fontId="32" type="noConversion"/>
  </si>
  <si>
    <t>新开，灰色</t>
    <phoneticPr fontId="32" type="noConversion"/>
  </si>
  <si>
    <t>G3新开</t>
    <phoneticPr fontId="32" type="noConversion"/>
  </si>
  <si>
    <t>新开，灰色</t>
    <phoneticPr fontId="32" type="noConversion"/>
  </si>
  <si>
    <t>PP</t>
    <phoneticPr fontId="32" type="noConversion"/>
  </si>
  <si>
    <t>变更颜色</t>
    <phoneticPr fontId="32" type="noConversion"/>
  </si>
  <si>
    <t>与H6相比变更颜色为灰色</t>
    <phoneticPr fontId="32" type="noConversion"/>
  </si>
  <si>
    <t>B</t>
    <phoneticPr fontId="32" type="noConversion"/>
  </si>
  <si>
    <t>C</t>
    <phoneticPr fontId="32" type="noConversion"/>
  </si>
  <si>
    <t>A</t>
    <phoneticPr fontId="32" type="noConversion"/>
  </si>
  <si>
    <t>PP-T20</t>
    <phoneticPr fontId="32" type="noConversion"/>
  </si>
  <si>
    <t>G3专用</t>
    <phoneticPr fontId="32" type="noConversion"/>
  </si>
  <si>
    <t>注塑件，G3新开</t>
    <phoneticPr fontId="34" type="noConversion"/>
  </si>
  <si>
    <t>新开</t>
    <phoneticPr fontId="32" type="noConversion"/>
  </si>
  <si>
    <t>G3新开</t>
    <phoneticPr fontId="32" type="noConversion"/>
  </si>
  <si>
    <t>平台件</t>
    <phoneticPr fontId="32" type="noConversion"/>
  </si>
  <si>
    <t>SHT0017182</t>
    <phoneticPr fontId="32" type="noConversion"/>
  </si>
  <si>
    <t>SHT0015017</t>
    <phoneticPr fontId="32" type="noConversion"/>
  </si>
  <si>
    <t>防护管</t>
    <phoneticPr fontId="32" type="noConversion"/>
  </si>
  <si>
    <t>BFA0010038</t>
    <phoneticPr fontId="32" type="noConversion"/>
  </si>
  <si>
    <t>BFA0010019</t>
    <phoneticPr fontId="32" type="noConversion"/>
  </si>
  <si>
    <t>BFA0010038</t>
  </si>
  <si>
    <t>件号</t>
    <phoneticPr fontId="32" type="noConversion"/>
  </si>
  <si>
    <t>件名</t>
    <phoneticPr fontId="32" type="noConversion"/>
  </si>
  <si>
    <t>备注</t>
    <phoneticPr fontId="32" type="noConversion"/>
  </si>
  <si>
    <t>简图</t>
    <phoneticPr fontId="32" type="noConversion"/>
  </si>
  <si>
    <t>BFA0000004</t>
    <phoneticPr fontId="32" type="noConversion"/>
  </si>
  <si>
    <t>BCL0010006</t>
    <phoneticPr fontId="32" type="noConversion"/>
  </si>
  <si>
    <t>气管卡扣</t>
    <phoneticPr fontId="32" type="noConversion"/>
  </si>
  <si>
    <t>G3/重汽3.0速升速降气路总成</t>
    <phoneticPr fontId="32" type="noConversion"/>
  </si>
  <si>
    <t>速升速降气路用</t>
    <phoneticPr fontId="32" type="noConversion"/>
  </si>
  <si>
    <t>BOM优化</t>
    <phoneticPr fontId="32" type="noConversion"/>
  </si>
  <si>
    <t>BOM优化</t>
    <phoneticPr fontId="32" type="noConversion"/>
  </si>
  <si>
    <t>数量</t>
    <phoneticPr fontId="32" type="noConversion"/>
  </si>
  <si>
    <t>68EN2531-00010（SHT0015171）</t>
    <phoneticPr fontId="32" type="noConversion"/>
  </si>
  <si>
    <t>68EN2531-00010</t>
    <phoneticPr fontId="32" type="noConversion"/>
  </si>
  <si>
    <t>合计</t>
    <phoneticPr fontId="32" type="noConversion"/>
  </si>
  <si>
    <t>件名</t>
    <phoneticPr fontId="32" type="noConversion"/>
  </si>
  <si>
    <t>图示</t>
    <phoneticPr fontId="32" type="noConversion"/>
  </si>
  <si>
    <t>塑料件支撑板</t>
    <phoneticPr fontId="32" type="noConversion"/>
  </si>
  <si>
    <r>
      <t>68EN2531-000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phoneticPr fontId="32" type="noConversion"/>
  </si>
  <si>
    <t>9900152903（SHT0015524）</t>
    <phoneticPr fontId="32" type="noConversion"/>
  </si>
  <si>
    <t>驾驶员右侧罩壳</t>
    <phoneticPr fontId="32" type="noConversion"/>
  </si>
  <si>
    <t>阻尼调节</t>
    <phoneticPr fontId="32" type="noConversion"/>
  </si>
  <si>
    <t>标配前罩壳</t>
    <phoneticPr fontId="32" type="noConversion"/>
  </si>
  <si>
    <t xml:space="preserve"> 转盘开关气路总成（G3带转盘）</t>
    <phoneticPr fontId="32" type="noConversion"/>
  </si>
  <si>
    <t>转盘开关气路总成</t>
    <phoneticPr fontId="32" type="noConversion"/>
  </si>
  <si>
    <t>/</t>
    <phoneticPr fontId="32" type="noConversion"/>
  </si>
  <si>
    <t>BFA0010038</t>
    <phoneticPr fontId="32" type="noConversion"/>
  </si>
  <si>
    <t>内梅花盘头自攻螺钉（尾端平头）</t>
    <phoneticPr fontId="32" type="noConversion"/>
  </si>
  <si>
    <t>驾驶员左侧罩壳</t>
    <phoneticPr fontId="32" type="noConversion"/>
  </si>
  <si>
    <t>座椅速升速降阀</t>
    <phoneticPr fontId="32" type="noConversion"/>
  </si>
  <si>
    <t>高度调节机构总成</t>
    <phoneticPr fontId="32" type="noConversion"/>
  </si>
  <si>
    <t>腰托开关总成</t>
    <phoneticPr fontId="32" type="noConversion"/>
  </si>
  <si>
    <t>螺钉固定到塑料件上</t>
    <phoneticPr fontId="32" type="noConversion"/>
  </si>
  <si>
    <r>
      <rPr>
        <sz val="11"/>
        <rFont val="宋体"/>
        <family val="3"/>
        <charset val="134"/>
        <scheme val="minor"/>
      </rPr>
      <t>螺钉固定到</t>
    </r>
    <r>
      <rPr>
        <b/>
        <sz val="11"/>
        <color rgb="FFFF0000"/>
        <rFont val="宋体"/>
        <family val="3"/>
        <charset val="134"/>
        <scheme val="minor"/>
      </rPr>
      <t>塑料件</t>
    </r>
    <r>
      <rPr>
        <sz val="11"/>
        <rFont val="宋体"/>
        <family val="3"/>
        <charset val="134"/>
        <scheme val="minor"/>
      </rPr>
      <t>上</t>
    </r>
    <phoneticPr fontId="32" type="noConversion"/>
  </si>
  <si>
    <r>
      <t>螺钉固定到</t>
    </r>
    <r>
      <rPr>
        <b/>
        <sz val="11"/>
        <color rgb="FFFF0000"/>
        <rFont val="宋体"/>
        <family val="3"/>
        <charset val="134"/>
        <scheme val="minor"/>
      </rPr>
      <t>钣金</t>
    </r>
    <r>
      <rPr>
        <sz val="11"/>
        <rFont val="宋体"/>
        <family val="3"/>
        <charset val="134"/>
        <scheme val="minor"/>
      </rPr>
      <t>上</t>
    </r>
    <phoneticPr fontId="32" type="noConversion"/>
  </si>
  <si>
    <t>线束接插件固定座</t>
    <phoneticPr fontId="32" type="noConversion"/>
  </si>
  <si>
    <t>线束接插件固定座</t>
    <phoneticPr fontId="32" type="noConversion"/>
  </si>
  <si>
    <t>71EN2531-00020</t>
    <phoneticPr fontId="32" type="noConversion"/>
  </si>
  <si>
    <t>9900152905（SHT0015526）</t>
    <phoneticPr fontId="32" type="noConversion"/>
  </si>
  <si>
    <t>内梅花盘头三角牙自攻螺钉</t>
    <phoneticPr fontId="32" type="noConversion"/>
  </si>
  <si>
    <t>BFA0010037</t>
    <phoneticPr fontId="32" type="noConversion"/>
  </si>
  <si>
    <t>BFA0010037</t>
    <phoneticPr fontId="32" type="noConversion"/>
  </si>
  <si>
    <t>内梅花盘头三角牙自攻螺钉</t>
    <phoneticPr fontId="32" type="noConversion"/>
  </si>
  <si>
    <t>变更数量</t>
    <phoneticPr fontId="32" type="noConversion"/>
  </si>
  <si>
    <t>2024.08.30</t>
    <phoneticPr fontId="32" type="noConversion"/>
  </si>
  <si>
    <t>内六角圆头螺栓</t>
    <phoneticPr fontId="32" type="noConversion"/>
  </si>
  <si>
    <t>件号</t>
    <phoneticPr fontId="32" type="noConversion"/>
  </si>
  <si>
    <t>BFA0000017</t>
    <phoneticPr fontId="32" type="noConversion"/>
  </si>
  <si>
    <t>内六角圆头螺栓</t>
    <phoneticPr fontId="32" type="noConversion"/>
  </si>
  <si>
    <t>简图</t>
    <phoneticPr fontId="32" type="noConversion"/>
  </si>
  <si>
    <t>BFA0010018</t>
    <phoneticPr fontId="32" type="noConversion"/>
  </si>
  <si>
    <t>六角头螺栓</t>
    <phoneticPr fontId="32" type="noConversion"/>
  </si>
  <si>
    <t>说明</t>
    <phoneticPr fontId="32" type="noConversion"/>
  </si>
  <si>
    <t>滑轨与连接框</t>
    <phoneticPr fontId="32" type="noConversion"/>
  </si>
  <si>
    <t>连接框与转盘</t>
    <phoneticPr fontId="32" type="noConversion"/>
  </si>
  <si>
    <t>转盘与底支架</t>
    <phoneticPr fontId="32" type="noConversion"/>
  </si>
  <si>
    <t>转盘与底支架连接用</t>
    <phoneticPr fontId="32" type="noConversion"/>
  </si>
  <si>
    <t>滑轨连接底支架、转盘与连接框</t>
    <phoneticPr fontId="32" type="noConversion"/>
  </si>
  <si>
    <t>BFA0000130</t>
    <phoneticPr fontId="32" type="noConversion"/>
  </si>
  <si>
    <t>转盘角度限位用</t>
    <phoneticPr fontId="32" type="noConversion"/>
  </si>
  <si>
    <t>BFA0010018</t>
    <phoneticPr fontId="32" type="noConversion"/>
  </si>
  <si>
    <t>BFA0010018</t>
    <phoneticPr fontId="32" type="noConversion"/>
  </si>
  <si>
    <t>六角头螺栓</t>
    <phoneticPr fontId="32" type="noConversion"/>
  </si>
  <si>
    <t>六角头螺栓</t>
    <phoneticPr fontId="32" type="noConversion"/>
  </si>
  <si>
    <t>外六角盘头螺钉</t>
    <phoneticPr fontId="32" type="noConversion"/>
  </si>
  <si>
    <t>新增</t>
    <phoneticPr fontId="38" type="noConversion"/>
  </si>
  <si>
    <t>更改前：0个</t>
    <phoneticPr fontId="32" type="noConversion"/>
  </si>
  <si>
    <t>更改后：4个</t>
    <phoneticPr fontId="32" type="noConversion"/>
  </si>
  <si>
    <t>BPC0000019</t>
  </si>
  <si>
    <t>C</t>
    <phoneticPr fontId="32" type="noConversion"/>
  </si>
  <si>
    <t>永久性标识</t>
  </si>
  <si>
    <t>永久性标识</t>
    <phoneticPr fontId="32" type="noConversion"/>
  </si>
  <si>
    <t>追溯性标识</t>
  </si>
  <si>
    <t>追溯性标识</t>
    <phoneticPr fontId="32" type="noConversion"/>
  </si>
  <si>
    <t>TMA0000186</t>
  </si>
  <si>
    <t>TMA0000186</t>
    <phoneticPr fontId="32" type="noConversion"/>
  </si>
  <si>
    <t>SHT0017566</t>
  </si>
  <si>
    <t>SHT0017566</t>
    <phoneticPr fontId="32" type="noConversion"/>
  </si>
  <si>
    <t>新增</t>
    <phoneticPr fontId="32" type="noConversion"/>
  </si>
  <si>
    <t>文件纠错</t>
    <phoneticPr fontId="32" type="noConversion"/>
  </si>
  <si>
    <t>文件纠错</t>
    <phoneticPr fontId="32" type="noConversion"/>
  </si>
  <si>
    <t>安全带出口罩壳底座</t>
    <phoneticPr fontId="32" type="noConversion"/>
  </si>
  <si>
    <t>BFA0010037</t>
    <phoneticPr fontId="32" type="noConversion"/>
  </si>
  <si>
    <t>BCL0010019</t>
  </si>
  <si>
    <t>黑色防护毛毡</t>
  </si>
  <si>
    <t>C</t>
    <phoneticPr fontId="32" type="noConversion"/>
  </si>
  <si>
    <t>纤维+胶</t>
    <phoneticPr fontId="32" type="noConversion"/>
  </si>
  <si>
    <t>50*50*1.3</t>
    <phoneticPr fontId="32" type="noConversion"/>
  </si>
  <si>
    <t>D</t>
    <phoneticPr fontId="32" type="noConversion"/>
  </si>
  <si>
    <t>更改前：0个</t>
  </si>
  <si>
    <t>ECR0011006</t>
    <phoneticPr fontId="32" type="noConversion"/>
  </si>
  <si>
    <t>变更数量</t>
    <phoneticPr fontId="32" type="noConversion"/>
  </si>
  <si>
    <t>更改后：2个</t>
    <phoneticPr fontId="32" type="noConversion"/>
  </si>
  <si>
    <t>座垫发泡风扇处线束增加毛毡防护，防止线束脱出</t>
    <phoneticPr fontId="32" type="noConversion"/>
  </si>
  <si>
    <t>粘贴位置：座垫后部通风线束</t>
    <phoneticPr fontId="32" type="noConversion"/>
  </si>
  <si>
    <t>2024.11.27</t>
    <phoneticPr fontId="32" type="noConversion"/>
  </si>
  <si>
    <t>2025.01.09</t>
    <phoneticPr fontId="32" type="noConversion"/>
  </si>
  <si>
    <t>E</t>
    <phoneticPr fontId="32" type="noConversion"/>
  </si>
  <si>
    <t>更改后：1个</t>
    <phoneticPr fontId="32" type="noConversion"/>
  </si>
  <si>
    <t>ECR0011143</t>
    <phoneticPr fontId="32" type="noConversion"/>
  </si>
  <si>
    <t>设计变更，解决气阀拉线断裂问题</t>
    <phoneticPr fontId="32" type="noConversion"/>
  </si>
  <si>
    <t>拉线防转块</t>
    <phoneticPr fontId="32" type="noConversion"/>
  </si>
  <si>
    <t>SHT0017495</t>
    <phoneticPr fontId="32" type="noConversion"/>
  </si>
  <si>
    <t>安装在拉线与气阀中间</t>
    <phoneticPr fontId="32" type="noConversion"/>
  </si>
  <si>
    <t>A</t>
    <phoneticPr fontId="32" type="noConversion"/>
  </si>
  <si>
    <t>ea</t>
    <phoneticPr fontId="32" type="noConversion"/>
  </si>
  <si>
    <t>塑料件</t>
    <phoneticPr fontId="32" type="noConversion"/>
  </si>
  <si>
    <t>POM</t>
    <phoneticPr fontId="32" type="noConversion"/>
  </si>
  <si>
    <t>——</t>
    <phoneticPr fontId="32" type="noConversion"/>
  </si>
  <si>
    <t>58*40*620</t>
    <phoneticPr fontId="32" type="noConversion"/>
  </si>
  <si>
    <t>15*14*7</t>
    <phoneticPr fontId="32" type="noConversion"/>
  </si>
  <si>
    <t>平台件</t>
    <phoneticPr fontId="32" type="noConversion"/>
  </si>
  <si>
    <t>BFA0000011</t>
    <phoneticPr fontId="32" type="noConversion"/>
  </si>
  <si>
    <t>六角头螺栓</t>
    <phoneticPr fontId="32" type="noConversion"/>
  </si>
  <si>
    <t>转盘限位螺栓由BFA0000130（外六角盘头螺钉）变更为BFA0000011（六角头螺栓）</t>
    <phoneticPr fontId="32" type="noConversion"/>
  </si>
  <si>
    <t>文件修订</t>
    <phoneticPr fontId="32" type="noConversion"/>
  </si>
  <si>
    <t>文件修订</t>
    <phoneticPr fontId="32" type="noConversion"/>
  </si>
  <si>
    <t>文件纠错</t>
    <phoneticPr fontId="32" type="noConversion"/>
  </si>
  <si>
    <t>BFA0000011</t>
    <phoneticPr fontId="32" type="noConversion"/>
  </si>
  <si>
    <t>M8-1.25*25</t>
    <phoneticPr fontId="32" type="noConversion"/>
  </si>
  <si>
    <t>BFA0000017</t>
    <phoneticPr fontId="32" type="noConversion"/>
  </si>
  <si>
    <t>SHT0015370</t>
    <phoneticPr fontId="32" type="noConversion"/>
  </si>
  <si>
    <t>G3主驾高配座椅底支架电泳总成</t>
    <phoneticPr fontId="32" type="noConversion"/>
  </si>
  <si>
    <t>SHT0015748</t>
    <phoneticPr fontId="32" type="noConversion"/>
  </si>
  <si>
    <t>底支架前罩壳</t>
    <phoneticPr fontId="32" type="noConversion"/>
  </si>
  <si>
    <t>SHT0015747</t>
    <phoneticPr fontId="32" type="noConversion"/>
  </si>
  <si>
    <t>底支架左罩壳</t>
    <phoneticPr fontId="32" type="noConversion"/>
  </si>
  <si>
    <t>BFA0010107</t>
    <phoneticPr fontId="32" type="noConversion"/>
  </si>
  <si>
    <t>十字槽盘头自攻螺钉</t>
    <phoneticPr fontId="32" type="noConversion"/>
  </si>
  <si>
    <t>整椅EBOM底支架由带罩壳虚拟总成变更为电泳总成</t>
    <phoneticPr fontId="32" type="noConversion"/>
  </si>
  <si>
    <t>整椅EBOM底支架由带罩壳虚拟总成变更为电泳总成，增加前罩壳</t>
    <phoneticPr fontId="32" type="noConversion"/>
  </si>
  <si>
    <t>整椅EBOM底支架由带罩壳虚拟总成变更为电泳总成，增加左罩壳</t>
    <phoneticPr fontId="32" type="noConversion"/>
  </si>
  <si>
    <t>整椅EBOM底支架由带罩壳虚拟总成变更为电泳总成，增加标准件</t>
    <phoneticPr fontId="32" type="noConversion"/>
  </si>
  <si>
    <t>BOM优化</t>
    <phoneticPr fontId="32" type="noConversion"/>
  </si>
  <si>
    <t>G3</t>
    <phoneticPr fontId="32" type="noConversion"/>
  </si>
  <si>
    <t>M10*25</t>
    <phoneticPr fontId="32" type="noConversion"/>
  </si>
  <si>
    <t>电泳总成件</t>
    <phoneticPr fontId="32" type="noConversion"/>
  </si>
  <si>
    <t>71EN2531-00020（SHT0015173）</t>
    <phoneticPr fontId="32" type="noConversion"/>
  </si>
  <si>
    <t>乘客单人座椅总成（副驾驶员座椅总成）</t>
    <phoneticPr fontId="32" type="noConversion"/>
  </si>
  <si>
    <t>乘客单人座椅总成（副驾驶员座椅总成）</t>
    <phoneticPr fontId="32" type="noConversion"/>
  </si>
  <si>
    <r>
      <rPr>
        <sz val="12"/>
        <color rgb="FFFF0000"/>
        <rFont val="微软雅黑"/>
        <family val="2"/>
        <charset val="134"/>
      </rPr>
      <t>织物面套</t>
    </r>
    <r>
      <rPr>
        <sz val="12"/>
        <rFont val="微软雅黑"/>
        <family val="2"/>
        <charset val="134"/>
      </rPr>
      <t>，</t>
    </r>
    <r>
      <rPr>
        <b/>
        <sz val="12"/>
        <color rgb="FFFF0000"/>
        <rFont val="微软雅黑"/>
        <family val="2"/>
        <charset val="134"/>
      </rPr>
      <t>双扶手</t>
    </r>
    <r>
      <rPr>
        <sz val="12"/>
        <rFont val="微软雅黑"/>
        <family val="2"/>
        <charset val="134"/>
      </rPr>
      <t>，</t>
    </r>
    <r>
      <rPr>
        <sz val="12"/>
        <color rgb="FFFF0000"/>
        <rFont val="微软雅黑"/>
        <family val="2"/>
        <charset val="134"/>
      </rPr>
      <t>两气袋腰托</t>
    </r>
    <r>
      <rPr>
        <sz val="12"/>
        <rFont val="微软雅黑"/>
        <family val="2"/>
        <charset val="134"/>
      </rPr>
      <t>，普通三点式安全带，安全带报警，坐垫延伸，仰角调节</t>
    </r>
    <phoneticPr fontId="32" type="noConversion"/>
  </si>
  <si>
    <r>
      <t>PVC面套，</t>
    </r>
    <r>
      <rPr>
        <b/>
        <sz val="12"/>
        <color rgb="FFFF0000"/>
        <rFont val="微软雅黑"/>
        <family val="2"/>
        <charset val="134"/>
      </rPr>
      <t>双扶手</t>
    </r>
    <r>
      <rPr>
        <sz val="12"/>
        <rFont val="微软雅黑"/>
        <family val="2"/>
        <charset val="134"/>
      </rPr>
      <t>，</t>
    </r>
    <r>
      <rPr>
        <sz val="12"/>
        <color rgb="FFFF0000"/>
        <rFont val="微软雅黑"/>
        <family val="2"/>
        <charset val="134"/>
      </rPr>
      <t>四气袋腰托</t>
    </r>
    <r>
      <rPr>
        <sz val="12"/>
        <rFont val="微软雅黑"/>
        <family val="2"/>
        <charset val="134"/>
      </rPr>
      <t>，普通三点式安全带，安全带报警，坐垫延伸，仰角调节，</t>
    </r>
    <r>
      <rPr>
        <sz val="12"/>
        <color rgb="FFFF0000"/>
        <rFont val="微软雅黑"/>
        <family val="2"/>
        <charset val="134"/>
      </rPr>
      <t>通风、加热功能、旋转功能</t>
    </r>
    <phoneticPr fontId="32" type="noConversion"/>
  </si>
  <si>
    <r>
      <t>PVC面套，</t>
    </r>
    <r>
      <rPr>
        <b/>
        <sz val="12"/>
        <color rgb="FFFF0000"/>
        <rFont val="微软雅黑"/>
        <family val="2"/>
        <charset val="134"/>
      </rPr>
      <t>双扶手</t>
    </r>
    <r>
      <rPr>
        <sz val="12"/>
        <rFont val="微软雅黑"/>
        <family val="2"/>
        <charset val="134"/>
      </rPr>
      <t>，</t>
    </r>
    <r>
      <rPr>
        <sz val="12"/>
        <color rgb="FFFF0000"/>
        <rFont val="微软雅黑"/>
        <family val="2"/>
        <charset val="134"/>
      </rPr>
      <t>四气袋腰托</t>
    </r>
    <r>
      <rPr>
        <sz val="12"/>
        <rFont val="微软雅黑"/>
        <family val="2"/>
        <charset val="134"/>
      </rPr>
      <t>，普通三点式安全带，安全带报警，坐垫延伸，仰角调节，</t>
    </r>
    <r>
      <rPr>
        <sz val="12"/>
        <color rgb="FFFF0000"/>
        <rFont val="微软雅黑"/>
        <family val="2"/>
        <charset val="134"/>
      </rPr>
      <t>通风、加热功能</t>
    </r>
    <phoneticPr fontId="32" type="noConversion"/>
  </si>
  <si>
    <r>
      <t>与71EN2531-00020仅倾角、靠背行程不同</t>
    </r>
    <r>
      <rPr>
        <sz val="12"/>
        <color rgb="FFFF0000"/>
        <rFont val="微软雅黑"/>
        <family val="2"/>
        <charset val="134"/>
      </rPr>
      <t>、靠背调节行程向前50°向后1°，倾角调节行程向上0°向下4°</t>
    </r>
    <phoneticPr fontId="32" type="noConversion"/>
  </si>
  <si>
    <t>副驾驶员座椅总成</t>
    <phoneticPr fontId="32" type="noConversion"/>
  </si>
  <si>
    <t>副驾驶高配座椅靠背总成</t>
    <phoneticPr fontId="32" type="noConversion"/>
  </si>
  <si>
    <t>9900232474（SHT0017777）</t>
    <phoneticPr fontId="32" type="noConversion"/>
  </si>
  <si>
    <t>A</t>
    <phoneticPr fontId="32" type="noConversion"/>
  </si>
  <si>
    <t>ea</t>
    <phoneticPr fontId="32" type="noConversion"/>
  </si>
  <si>
    <t>N/A</t>
    <phoneticPr fontId="32" type="noConversion"/>
  </si>
  <si>
    <t>装配分总成</t>
    <phoneticPr fontId="32" type="noConversion"/>
  </si>
  <si>
    <t>ASSY</t>
    <phoneticPr fontId="32" type="noConversion"/>
  </si>
  <si>
    <t>——</t>
    <phoneticPr fontId="32" type="noConversion"/>
  </si>
  <si>
    <t>978*633*221</t>
    <phoneticPr fontId="32" type="noConversion"/>
  </si>
  <si>
    <t>G3专用</t>
    <phoneticPr fontId="32" type="noConversion"/>
  </si>
  <si>
    <t>G3副司机高配靠背骨架总成</t>
    <phoneticPr fontId="32" type="noConversion"/>
  </si>
  <si>
    <t>安全带高调、四气袋腰托</t>
    <phoneticPr fontId="32" type="noConversion"/>
  </si>
  <si>
    <t>装配总成</t>
    <phoneticPr fontId="32" type="noConversion"/>
  </si>
  <si>
    <t>SHT0015176</t>
    <phoneticPr fontId="32" type="noConversion"/>
  </si>
  <si>
    <t>F</t>
    <phoneticPr fontId="32" type="noConversion"/>
  </si>
  <si>
    <t>SHT0017777</t>
    <phoneticPr fontId="32" type="noConversion"/>
  </si>
  <si>
    <t>副驾驶员座椅总成</t>
    <phoneticPr fontId="32" type="noConversion"/>
  </si>
  <si>
    <t>新增</t>
    <phoneticPr fontId="32" type="noConversion"/>
  </si>
  <si>
    <t>SHT0017918</t>
    <phoneticPr fontId="32" type="noConversion"/>
  </si>
  <si>
    <t>副驾驶高配座椅靠背总成</t>
    <phoneticPr fontId="32" type="noConversion"/>
  </si>
  <si>
    <t>客户输入：新增行程限位配置，靠背调节行程向前50°向后1°，倾角调节行程向上0°向下4°</t>
    <phoneticPr fontId="32" type="noConversion"/>
  </si>
  <si>
    <t>ECR0011186</t>
    <phoneticPr fontId="32" type="noConversion"/>
  </si>
  <si>
    <t>ECR0011186</t>
    <phoneticPr fontId="32" type="noConversion"/>
  </si>
  <si>
    <t>SHT0017903</t>
  </si>
  <si>
    <t>G3副司机高配靠背骨架总成</t>
  </si>
  <si>
    <t>SHT0017900</t>
  </si>
  <si>
    <t>G3副驾转盘配置底座模块化总成</t>
  </si>
  <si>
    <t>BFA0010014</t>
  </si>
  <si>
    <t>扶手锁止销</t>
  </si>
  <si>
    <t>SHT0015197</t>
  </si>
  <si>
    <t>SHT0015198</t>
  </si>
  <si>
    <t>变更数量</t>
    <phoneticPr fontId="32" type="noConversion"/>
  </si>
  <si>
    <t>客户输入：新增行程限位配置，靠背调节行程向前50°向后1°，倾角调节行程向上0°向下4°</t>
    <phoneticPr fontId="32" type="noConversion"/>
  </si>
  <si>
    <t>客户输入：驾驶员座椅增加外侧扶手</t>
    <phoneticPr fontId="32" type="noConversion"/>
  </si>
  <si>
    <t>ECR0011187</t>
  </si>
  <si>
    <t>2025.02.05</t>
    <phoneticPr fontId="32" type="noConversion"/>
  </si>
  <si>
    <t>日期：</t>
    <phoneticPr fontId="32" type="noConversion"/>
  </si>
  <si>
    <t>978*633*221</t>
    <phoneticPr fontId="32" type="noConversion"/>
  </si>
  <si>
    <t>版本：【A】</t>
    <phoneticPr fontId="32" type="noConversion"/>
  </si>
  <si>
    <t>陕汽X6000副驾驶座椅总成EBOM清单</t>
    <phoneticPr fontId="32" type="noConversion"/>
  </si>
  <si>
    <t>通风加热、SBR、带转盘、安全带高度调节、双扶手</t>
    <phoneticPr fontId="32" type="noConversion"/>
  </si>
  <si>
    <t>XXX1</t>
    <phoneticPr fontId="38" type="noConversion"/>
  </si>
  <si>
    <t>匹配转盘底座，增加连接梁</t>
    <phoneticPr fontId="32" type="noConversion"/>
  </si>
  <si>
    <t>XXX2</t>
    <phoneticPr fontId="32" type="noConversion"/>
  </si>
  <si>
    <t>X6000副驾驶座椅底支架电泳总成</t>
    <phoneticPr fontId="32" type="noConversion"/>
  </si>
  <si>
    <t>按摩系统按钮</t>
    <phoneticPr fontId="32" type="noConversion"/>
  </si>
  <si>
    <t>XXX3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</si>
</sst>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_);[Red]\(0.000\)"/>
    <numFmt numFmtId="177" formatCode="0.0000_);[Red]\(0.0000\)"/>
    <numFmt numFmtId="178" formatCode="0.0000"/>
    <numFmt numFmtId="180" formatCode="0.0000_ "/>
  </numFmts>
  <fonts count="5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仿宋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vertAlign val="superscript"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8" fillId="0" borderId="0"/>
    <xf numFmtId="0" fontId="8" fillId="0" borderId="0"/>
    <xf numFmtId="0" fontId="29" fillId="0" borderId="0" applyNumberFormat="0" applyFill="0" applyBorder="0" applyAlignment="0" applyProtection="0">
      <alignment vertical="center"/>
    </xf>
    <xf numFmtId="0" fontId="8" fillId="0" borderId="0"/>
    <xf numFmtId="0" fontId="25" fillId="0" borderId="0" applyNumberFormat="0" applyBorder="0" applyProtection="0">
      <alignment vertical="center"/>
    </xf>
    <xf numFmtId="0" fontId="28" fillId="3" borderId="4" applyNumberFormat="0" applyFont="0" applyAlignment="0" applyProtection="0">
      <alignment vertical="center"/>
    </xf>
    <xf numFmtId="0" fontId="26" fillId="0" borderId="0"/>
    <xf numFmtId="0" fontId="8" fillId="0" borderId="0"/>
    <xf numFmtId="0" fontId="35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5" applyNumberForma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47" fillId="0" borderId="10" xfId="6" applyFont="1" applyBorder="1" applyAlignment="1">
      <alignment horizontal="center" vertical="center"/>
    </xf>
    <xf numFmtId="0" fontId="47" fillId="0" borderId="10" xfId="5" applyFont="1" applyBorder="1" applyAlignment="1">
      <alignment horizontal="center" vertical="center" wrapText="1"/>
    </xf>
    <xf numFmtId="0" fontId="2" fillId="0" borderId="0" xfId="10" applyFont="1" applyAlignment="1" applyProtection="1">
      <alignment horizontal="center" vertical="top" wrapText="1"/>
      <protection locked="0"/>
    </xf>
    <xf numFmtId="0" fontId="2" fillId="0" borderId="0" xfId="4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horizontal="left"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49" fontId="2" fillId="0" borderId="0" xfId="10" applyNumberFormat="1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  <protection locked="0"/>
    </xf>
    <xf numFmtId="177" fontId="2" fillId="0" borderId="0" xfId="10" applyNumberFormat="1" applyFont="1" applyAlignment="1" applyProtection="1">
      <alignment horizontal="left" vertical="center" wrapText="1"/>
      <protection locked="0"/>
    </xf>
    <xf numFmtId="0" fontId="10" fillId="0" borderId="3" xfId="10" applyFont="1" applyBorder="1" applyAlignment="1" applyProtection="1">
      <alignment horizontal="center" vertical="center" wrapText="1"/>
      <protection locked="0"/>
    </xf>
    <xf numFmtId="0" fontId="15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9" fillId="0" borderId="0" xfId="6" applyFont="1" applyAlignment="1">
      <alignment horizontal="left" vertical="center"/>
    </xf>
    <xf numFmtId="0" fontId="15" fillId="0" borderId="0" xfId="6" applyFont="1" applyAlignment="1">
      <alignment vertical="center" wrapText="1"/>
    </xf>
    <xf numFmtId="0" fontId="7" fillId="0" borderId="5" xfId="10" applyFont="1" applyBorder="1" applyAlignment="1" applyProtection="1">
      <alignment horizontal="center" vertical="center" wrapText="1"/>
      <protection locked="0"/>
    </xf>
    <xf numFmtId="0" fontId="7" fillId="0" borderId="5" xfId="4" applyNumberFormat="1" applyFont="1" applyFill="1" applyBorder="1" applyAlignment="1" applyProtection="1">
      <alignment horizontal="center" vertical="center" wrapText="1"/>
      <protection locked="0"/>
    </xf>
    <xf numFmtId="177" fontId="10" fillId="0" borderId="5" xfId="10" applyNumberFormat="1" applyFont="1" applyBorder="1" applyAlignment="1" applyProtection="1">
      <alignment horizontal="center" vertical="center" wrapText="1"/>
      <protection locked="0"/>
    </xf>
    <xf numFmtId="0" fontId="12" fillId="0" borderId="5" xfId="10" applyFont="1" applyBorder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33" fillId="0" borderId="5" xfId="10" applyFont="1" applyBorder="1" applyAlignment="1" applyProtection="1">
      <alignment horizontal="center" vertical="center" wrapText="1"/>
      <protection locked="0"/>
    </xf>
    <xf numFmtId="0" fontId="18" fillId="0" borderId="0" xfId="6" applyFont="1" applyAlignment="1">
      <alignment vertical="center"/>
    </xf>
    <xf numFmtId="0" fontId="2" fillId="0" borderId="0" xfId="10" applyFont="1" applyAlignment="1" applyProtection="1">
      <alignment horizontal="center" vertical="center" wrapText="1"/>
      <protection locked="0"/>
    </xf>
    <xf numFmtId="0" fontId="10" fillId="0" borderId="5" xfId="10" applyFont="1" applyBorder="1" applyAlignment="1" applyProtection="1">
      <alignment horizontal="center" vertical="center" wrapText="1"/>
      <protection locked="0"/>
    </xf>
    <xf numFmtId="0" fontId="40" fillId="0" borderId="5" xfId="10" applyFont="1" applyBorder="1" applyAlignment="1" applyProtection="1">
      <alignment horizontal="center" vertical="center" wrapText="1"/>
      <protection locked="0"/>
    </xf>
    <xf numFmtId="0" fontId="37" fillId="0" borderId="5" xfId="10" applyFont="1" applyBorder="1" applyAlignment="1" applyProtection="1">
      <alignment horizontal="center" vertical="center" wrapText="1"/>
      <protection locked="0"/>
    </xf>
    <xf numFmtId="49" fontId="33" fillId="0" borderId="5" xfId="5" applyNumberFormat="1" applyFont="1" applyBorder="1" applyAlignment="1">
      <alignment horizontal="center" vertical="center" wrapText="1"/>
    </xf>
    <xf numFmtId="0" fontId="11" fillId="0" borderId="0" xfId="10" applyFont="1" applyAlignment="1" applyProtection="1">
      <alignment horizontal="center" vertical="center" wrapText="1"/>
      <protection locked="0"/>
    </xf>
    <xf numFmtId="0" fontId="37" fillId="0" borderId="5" xfId="5" applyFont="1" applyBorder="1" applyAlignment="1">
      <alignment horizontal="center" vertical="center" wrapText="1"/>
    </xf>
    <xf numFmtId="0" fontId="33" fillId="0" borderId="5" xfId="2" applyFont="1" applyBorder="1" applyAlignment="1" applyProtection="1">
      <alignment horizontal="center" vertical="center" wrapText="1"/>
      <protection locked="0"/>
    </xf>
    <xf numFmtId="177" fontId="40" fillId="0" borderId="5" xfId="10" applyNumberFormat="1" applyFont="1" applyBorder="1" applyAlignment="1" applyProtection="1">
      <alignment horizontal="center" vertical="center" wrapText="1"/>
      <protection locked="0"/>
    </xf>
    <xf numFmtId="0" fontId="33" fillId="0" borderId="5" xfId="10" applyFont="1" applyBorder="1" applyAlignment="1" applyProtection="1">
      <alignment horizontal="center" vertical="center" wrapText="1"/>
      <protection locked="0"/>
    </xf>
    <xf numFmtId="0" fontId="37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9" applyFont="1" applyFill="1" applyBorder="1" applyAlignment="1" applyProtection="1">
      <alignment horizontal="center" vertical="center" wrapText="1"/>
      <protection locked="0"/>
    </xf>
    <xf numFmtId="0" fontId="33" fillId="0" borderId="5" xfId="19" applyNumberFormat="1" applyFont="1" applyFill="1" applyBorder="1" applyAlignment="1" applyProtection="1">
      <alignment horizontal="center" vertical="center" wrapText="1"/>
      <protection locked="0"/>
    </xf>
    <xf numFmtId="49" fontId="33" fillId="0" borderId="5" xfId="10" applyNumberFormat="1" applyFont="1" applyBorder="1" applyAlignment="1" applyProtection="1">
      <alignment horizontal="center" vertical="center" wrapText="1"/>
      <protection locked="0"/>
    </xf>
    <xf numFmtId="49" fontId="43" fillId="0" borderId="5" xfId="10" applyNumberFormat="1" applyFont="1" applyBorder="1" applyAlignment="1" applyProtection="1">
      <alignment horizontal="center" vertical="center" wrapText="1"/>
      <protection locked="0"/>
    </xf>
    <xf numFmtId="49" fontId="37" fillId="0" borderId="5" xfId="19" applyNumberFormat="1" applyFont="1" applyFill="1" applyBorder="1" applyAlignment="1" applyProtection="1">
      <alignment horizontal="center" vertical="center" wrapText="1"/>
      <protection locked="0"/>
    </xf>
    <xf numFmtId="49" fontId="33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10" applyFont="1" applyBorder="1" applyAlignment="1">
      <alignment horizontal="center" vertical="center" wrapText="1"/>
    </xf>
    <xf numFmtId="177" fontId="33" fillId="0" borderId="5" xfId="10" applyNumberFormat="1" applyFont="1" applyBorder="1" applyAlignment="1">
      <alignment horizontal="center" vertical="center" wrapText="1"/>
    </xf>
    <xf numFmtId="0" fontId="37" fillId="0" borderId="5" xfId="19" applyFont="1" applyFill="1" applyBorder="1" applyAlignment="1" applyProtection="1">
      <alignment horizontal="center" vertical="center" wrapText="1" shrinkToFit="1"/>
      <protection locked="0"/>
    </xf>
    <xf numFmtId="177" fontId="33" fillId="0" borderId="5" xfId="10" applyNumberFormat="1" applyFont="1" applyBorder="1" applyAlignment="1" applyProtection="1">
      <alignment horizontal="center" vertical="center" wrapText="1"/>
      <protection locked="0"/>
    </xf>
    <xf numFmtId="0" fontId="33" fillId="0" borderId="5" xfId="5" applyFont="1" applyBorder="1" applyAlignment="1">
      <alignment horizontal="center" vertical="center" wrapText="1"/>
    </xf>
    <xf numFmtId="0" fontId="44" fillId="0" borderId="0" xfId="10" applyFont="1" applyAlignment="1" applyProtection="1">
      <alignment horizontal="center" vertical="center" wrapText="1"/>
      <protection locked="0"/>
    </xf>
    <xf numFmtId="49" fontId="11" fillId="0" borderId="0" xfId="10" applyNumberFormat="1" applyFont="1" applyAlignment="1" applyProtection="1">
      <alignment horizontal="center" vertical="center" wrapText="1"/>
      <protection locked="0"/>
    </xf>
    <xf numFmtId="177" fontId="11" fillId="0" borderId="0" xfId="10" applyNumberFormat="1" applyFont="1" applyAlignment="1" applyProtection="1">
      <alignment horizontal="center" vertical="center" wrapText="1"/>
      <protection locked="0"/>
    </xf>
    <xf numFmtId="0" fontId="7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33" fillId="0" borderId="5" xfId="10" applyNumberFormat="1" applyFont="1" applyBorder="1" applyAlignment="1" applyProtection="1">
      <alignment horizontal="center" vertical="center" wrapText="1"/>
      <protection locked="0"/>
    </xf>
    <xf numFmtId="177" fontId="46" fillId="0" borderId="5" xfId="10" applyNumberFormat="1" applyFont="1" applyBorder="1" applyAlignment="1" applyProtection="1">
      <alignment horizontal="center" vertical="center" wrapText="1"/>
      <protection locked="0"/>
    </xf>
    <xf numFmtId="0" fontId="16" fillId="0" borderId="5" xfId="6" applyFont="1" applyBorder="1" applyAlignment="1">
      <alignment vertical="center"/>
    </xf>
    <xf numFmtId="0" fontId="16" fillId="0" borderId="5" xfId="6" applyFont="1" applyBorder="1" applyAlignment="1">
      <alignment horizontal="center" vertical="center"/>
    </xf>
    <xf numFmtId="0" fontId="47" fillId="0" borderId="5" xfId="6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47" fillId="0" borderId="5" xfId="6" applyFont="1" applyBorder="1" applyAlignment="1">
      <alignment horizontal="left" vertical="center"/>
    </xf>
    <xf numFmtId="0" fontId="47" fillId="0" borderId="5" xfId="7" applyFont="1" applyBorder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0" fontId="16" fillId="0" borderId="0" xfId="6" applyFont="1" applyAlignment="1">
      <alignment vertical="center" wrapText="1"/>
    </xf>
    <xf numFmtId="0" fontId="17" fillId="0" borderId="0" xfId="6" applyFont="1" applyBorder="1" applyAlignment="1">
      <alignment horizontal="left" vertical="center"/>
    </xf>
    <xf numFmtId="0" fontId="19" fillId="2" borderId="5" xfId="6" applyFont="1" applyFill="1" applyBorder="1" applyAlignment="1">
      <alignment horizontal="center" vertical="center"/>
    </xf>
    <xf numFmtId="0" fontId="21" fillId="2" borderId="5" xfId="6" applyFont="1" applyFill="1" applyBorder="1" applyAlignment="1">
      <alignment horizontal="center" vertical="center"/>
    </xf>
    <xf numFmtId="0" fontId="15" fillId="0" borderId="5" xfId="6" applyFont="1" applyBorder="1" applyAlignment="1">
      <alignment vertical="center"/>
    </xf>
    <xf numFmtId="0" fontId="16" fillId="0" borderId="5" xfId="7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24" fillId="0" borderId="5" xfId="6" applyFont="1" applyBorder="1" applyAlignment="1">
      <alignment horizontal="center" vertical="center"/>
    </xf>
    <xf numFmtId="14" fontId="4" fillId="0" borderId="5" xfId="6" applyNumberFormat="1" applyFont="1" applyBorder="1" applyAlignment="1">
      <alignment horizontal="center" vertical="center" shrinkToFit="1"/>
    </xf>
    <xf numFmtId="14" fontId="24" fillId="0" borderId="5" xfId="6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77" fontId="6" fillId="0" borderId="5" xfId="1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47" fillId="0" borderId="5" xfId="6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47" fillId="0" borderId="5" xfId="5" applyFont="1" applyBorder="1" applyAlignment="1">
      <alignment horizontal="center" vertical="center" wrapText="1"/>
    </xf>
    <xf numFmtId="0" fontId="2" fillId="0" borderId="0" xfId="1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6" xfId="1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4" applyNumberFormat="1" applyFont="1" applyFill="1" applyBorder="1" applyAlignment="1" applyProtection="1">
      <alignment horizontal="left" vertical="center" wrapText="1"/>
      <protection locked="0"/>
    </xf>
    <xf numFmtId="0" fontId="7" fillId="0" borderId="5" xfId="8" applyFont="1" applyFill="1" applyBorder="1" applyAlignment="1">
      <alignment horizontal="center" vertical="center" wrapText="1"/>
    </xf>
    <xf numFmtId="0" fontId="6" fillId="0" borderId="5" xfId="10" applyFont="1" applyFill="1" applyBorder="1" applyAlignment="1" applyProtection="1">
      <alignment horizontal="center" vertical="center" wrapText="1"/>
      <protection locked="0"/>
    </xf>
    <xf numFmtId="0" fontId="6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0" applyFont="1" applyFill="1" applyBorder="1" applyAlignment="1" applyProtection="1">
      <alignment horizontal="left" vertical="center" wrapText="1"/>
      <protection locked="0"/>
    </xf>
    <xf numFmtId="0" fontId="6" fillId="0" borderId="5" xfId="4" applyNumberFormat="1" applyFont="1" applyFill="1" applyBorder="1" applyAlignment="1" applyProtection="1">
      <alignment vertical="center" wrapText="1"/>
      <protection locked="0"/>
    </xf>
    <xf numFmtId="177" fontId="6" fillId="0" borderId="5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4" applyNumberFormat="1" applyFont="1" applyFill="1" applyBorder="1" applyAlignment="1" applyProtection="1">
      <alignment horizontal="left" vertical="center" wrapText="1"/>
      <protection locked="0"/>
    </xf>
    <xf numFmtId="0" fontId="6" fillId="0" borderId="0" xfId="4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0" applyFont="1" applyFill="1" applyBorder="1" applyAlignment="1" applyProtection="1">
      <alignment horizontal="center" vertical="center" wrapText="1"/>
      <protection locked="0"/>
    </xf>
    <xf numFmtId="176" fontId="6" fillId="0" borderId="5" xfId="4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5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1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 applyProtection="1">
      <alignment vertical="center" wrapText="1"/>
      <protection locked="0"/>
    </xf>
    <xf numFmtId="177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6" xfId="10" applyFont="1" applyFill="1" applyBorder="1" applyAlignment="1" applyProtection="1">
      <alignment horizontal="left" vertical="center" wrapText="1"/>
      <protection locked="0"/>
    </xf>
    <xf numFmtId="0" fontId="33" fillId="0" borderId="5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0" fontId="33" fillId="0" borderId="5" xfId="10" applyFont="1" applyFill="1" applyBorder="1" applyAlignment="1" applyProtection="1">
      <alignment horizontal="center" vertical="center"/>
      <protection locked="0"/>
    </xf>
    <xf numFmtId="0" fontId="33" fillId="0" borderId="5" xfId="4" applyNumberFormat="1" applyFont="1" applyFill="1" applyBorder="1" applyAlignment="1" applyProtection="1">
      <alignment horizontal="center" vertical="center"/>
      <protection locked="0"/>
    </xf>
    <xf numFmtId="49" fontId="33" fillId="0" borderId="5" xfId="4" applyNumberFormat="1" applyFont="1" applyFill="1" applyBorder="1" applyAlignment="1" applyProtection="1">
      <alignment horizontal="center" vertical="center"/>
      <protection locked="0"/>
    </xf>
    <xf numFmtId="49" fontId="3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4" applyNumberFormat="1" applyFont="1" applyFill="1" applyBorder="1" applyAlignment="1" applyProtection="1">
      <alignment horizontal="left" vertical="center"/>
      <protection locked="0"/>
    </xf>
    <xf numFmtId="0" fontId="33" fillId="0" borderId="5" xfId="4" applyNumberFormat="1" applyFont="1" applyFill="1" applyBorder="1" applyAlignment="1" applyProtection="1">
      <alignment vertical="center"/>
      <protection locked="0"/>
    </xf>
    <xf numFmtId="177" fontId="33" fillId="0" borderId="5" xfId="4" applyNumberFormat="1" applyFont="1" applyFill="1" applyBorder="1" applyAlignment="1" applyProtection="1">
      <alignment horizontal="center" vertical="center"/>
      <protection locked="0"/>
    </xf>
    <xf numFmtId="176" fontId="33" fillId="0" borderId="5" xfId="4" applyNumberFormat="1" applyFont="1" applyFill="1" applyBorder="1" applyAlignment="1" applyProtection="1">
      <alignment horizontal="left" vertical="center"/>
      <protection locked="0"/>
    </xf>
    <xf numFmtId="0" fontId="33" fillId="0" borderId="0" xfId="4" applyFont="1" applyFill="1" applyBorder="1" applyAlignment="1" applyProtection="1">
      <alignment horizontal="left" vertical="center"/>
      <protection locked="0"/>
    </xf>
    <xf numFmtId="0" fontId="33" fillId="0" borderId="5" xfId="0" applyFont="1" applyFill="1" applyBorder="1" applyAlignment="1">
      <alignment horizontal="left" vertical="center" wrapText="1"/>
    </xf>
    <xf numFmtId="0" fontId="33" fillId="0" borderId="5" xfId="10" applyFont="1" applyFill="1" applyBorder="1" applyAlignment="1" applyProtection="1">
      <alignment horizontal="center" vertical="center" wrapText="1"/>
      <protection locked="0"/>
    </xf>
    <xf numFmtId="0" fontId="3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10" applyFont="1" applyFill="1" applyBorder="1" applyAlignment="1" applyProtection="1">
      <alignment horizontal="left" vertical="center" wrapText="1"/>
      <protection locked="0"/>
    </xf>
    <xf numFmtId="0" fontId="33" fillId="0" borderId="5" xfId="4" applyNumberFormat="1" applyFont="1" applyFill="1" applyBorder="1" applyAlignment="1" applyProtection="1">
      <alignment vertical="center" wrapText="1"/>
      <protection locked="0"/>
    </xf>
    <xf numFmtId="177" fontId="3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4" applyNumberFormat="1" applyFont="1" applyFill="1" applyBorder="1" applyAlignment="1" applyProtection="1">
      <alignment horizontal="left" vertical="center" wrapText="1"/>
      <protection locked="0"/>
    </xf>
    <xf numFmtId="176" fontId="33" fillId="0" borderId="5" xfId="4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" applyFont="1" applyFill="1" applyBorder="1" applyAlignment="1" applyProtection="1">
      <alignment horizontal="left" vertical="center" wrapText="1"/>
      <protection locked="0"/>
    </xf>
    <xf numFmtId="0" fontId="33" fillId="0" borderId="5" xfId="0" applyNumberFormat="1" applyFont="1" applyFill="1" applyBorder="1" applyAlignment="1">
      <alignment horizontal="center" vertical="center" wrapText="1"/>
    </xf>
    <xf numFmtId="177" fontId="37" fillId="0" borderId="5" xfId="10" applyNumberFormat="1" applyFont="1" applyFill="1" applyBorder="1" applyAlignment="1" applyProtection="1">
      <alignment horizontal="center" vertical="center" wrapText="1"/>
      <protection locked="0"/>
    </xf>
    <xf numFmtId="177" fontId="7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7" fillId="0" borderId="1" xfId="10" applyFont="1" applyFill="1" applyBorder="1" applyAlignment="1" applyProtection="1">
      <alignment horizontal="left" vertical="center" wrapText="1"/>
      <protection locked="0"/>
    </xf>
    <xf numFmtId="177" fontId="33" fillId="0" borderId="5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 applyProtection="1">
      <alignment horizontal="left" vertical="center" wrapText="1"/>
      <protection locked="0"/>
    </xf>
    <xf numFmtId="0" fontId="6" fillId="0" borderId="1" xfId="1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33" fillId="0" borderId="5" xfId="4" applyFont="1" applyFill="1" applyBorder="1" applyAlignment="1" applyProtection="1">
      <alignment horizontal="left" vertical="center" wrapText="1"/>
      <protection locked="0"/>
    </xf>
    <xf numFmtId="0" fontId="3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33" fillId="0" borderId="5" xfId="5" applyFont="1" applyFill="1" applyBorder="1" applyAlignment="1">
      <alignment horizontal="left" vertical="center"/>
    </xf>
    <xf numFmtId="0" fontId="33" fillId="0" borderId="5" xfId="5" applyFont="1" applyFill="1" applyBorder="1" applyAlignment="1">
      <alignment horizontal="center" vertical="center"/>
    </xf>
    <xf numFmtId="177" fontId="33" fillId="0" borderId="5" xfId="5" applyNumberFormat="1" applyFont="1" applyFill="1" applyBorder="1" applyAlignment="1">
      <alignment horizontal="center" vertical="center"/>
    </xf>
    <xf numFmtId="0" fontId="33" fillId="0" borderId="0" xfId="5" applyFont="1" applyFill="1" applyAlignment="1">
      <alignment horizontal="left" vertical="center"/>
    </xf>
    <xf numFmtId="0" fontId="33" fillId="0" borderId="5" xfId="10" applyFont="1" applyFill="1" applyBorder="1" applyAlignment="1" applyProtection="1">
      <alignment vertical="center" wrapText="1"/>
      <protection locked="0"/>
    </xf>
    <xf numFmtId="49" fontId="6" fillId="0" borderId="5" xfId="4" applyNumberFormat="1" applyFont="1" applyFill="1" applyBorder="1" applyAlignment="1" applyProtection="1">
      <alignment horizontal="left" vertical="center" wrapText="1"/>
      <protection locked="0"/>
    </xf>
    <xf numFmtId="49" fontId="33" fillId="0" borderId="5" xfId="4" applyNumberFormat="1" applyFont="1" applyFill="1" applyBorder="1" applyAlignment="1" applyProtection="1">
      <alignment horizontal="left" vertical="center" wrapText="1"/>
      <protection locked="0"/>
    </xf>
    <xf numFmtId="177" fontId="33" fillId="0" borderId="5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4" applyNumberFormat="1" applyFont="1" applyFill="1" applyBorder="1" applyAlignment="1" applyProtection="1">
      <alignment horizontal="left" vertical="center" wrapText="1"/>
      <protection locked="0"/>
    </xf>
    <xf numFmtId="176" fontId="3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3" fillId="0" borderId="1" xfId="10" applyFont="1" applyFill="1" applyBorder="1" applyAlignment="1" applyProtection="1">
      <alignment horizontal="center" vertical="center" wrapText="1"/>
      <protection locked="0"/>
    </xf>
    <xf numFmtId="49" fontId="33" fillId="0" borderId="1" xfId="4" applyNumberFormat="1" applyFont="1" applyFill="1" applyBorder="1" applyAlignment="1" applyProtection="1">
      <alignment vertical="center" wrapText="1"/>
      <protection locked="0"/>
    </xf>
    <xf numFmtId="177" fontId="33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33" fillId="0" borderId="5" xfId="4" applyNumberFormat="1" applyFont="1" applyFill="1" applyBorder="1" applyAlignment="1" applyProtection="1">
      <alignment vertical="center" wrapText="1"/>
      <protection locked="0"/>
    </xf>
    <xf numFmtId="49" fontId="33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4" applyFont="1" applyFill="1" applyBorder="1" applyAlignment="1" applyProtection="1">
      <alignment horizontal="left" vertical="center" wrapText="1" shrinkToFit="1"/>
      <protection locked="0"/>
    </xf>
    <xf numFmtId="0" fontId="33" fillId="0" borderId="0" xfId="0" applyFont="1" applyFill="1" applyAlignment="1">
      <alignment horizontal="left" vertical="center"/>
    </xf>
    <xf numFmtId="0" fontId="6" fillId="0" borderId="5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left" vertical="center" wrapText="1"/>
    </xf>
    <xf numFmtId="49" fontId="6" fillId="0" borderId="5" xfId="4" applyNumberFormat="1" applyFont="1" applyFill="1" applyBorder="1" applyAlignment="1" applyProtection="1">
      <alignment vertical="center" wrapText="1"/>
      <protection locked="0"/>
    </xf>
    <xf numFmtId="0" fontId="33" fillId="0" borderId="1" xfId="10" applyFont="1" applyFill="1" applyBorder="1" applyAlignment="1" applyProtection="1">
      <alignment horizontal="left" vertical="center" wrapText="1"/>
      <protection locked="0"/>
    </xf>
    <xf numFmtId="0" fontId="33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10" applyFont="1" applyFill="1" applyBorder="1" applyAlignment="1">
      <alignment horizontal="center" vertical="center" wrapText="1"/>
    </xf>
    <xf numFmtId="177" fontId="33" fillId="0" borderId="1" xfId="10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>
      <alignment vertical="center" wrapText="1"/>
    </xf>
    <xf numFmtId="49" fontId="3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1" applyNumberFormat="1" applyFont="1" applyFill="1" applyBorder="1" applyAlignment="1" applyProtection="1">
      <alignment horizontal="left" vertical="center" wrapText="1"/>
      <protection locked="0"/>
    </xf>
    <xf numFmtId="177" fontId="3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left" vertical="center" wrapText="1"/>
    </xf>
    <xf numFmtId="0" fontId="41" fillId="0" borderId="5" xfId="1" applyFont="1" applyFill="1" applyBorder="1" applyAlignment="1" applyProtection="1">
      <alignment horizontal="center" vertical="center" wrapText="1"/>
      <protection locked="0"/>
    </xf>
    <xf numFmtId="0" fontId="33" fillId="0" borderId="5" xfId="1" applyFont="1" applyFill="1" applyBorder="1" applyAlignment="1" applyProtection="1">
      <alignment horizontal="center" vertical="center" wrapText="1"/>
      <protection locked="0"/>
    </xf>
    <xf numFmtId="0" fontId="41" fillId="0" borderId="0" xfId="4" applyFont="1" applyFill="1" applyBorder="1" applyAlignment="1" applyProtection="1">
      <alignment horizontal="center" vertical="center" wrapText="1"/>
      <protection locked="0"/>
    </xf>
    <xf numFmtId="0" fontId="33" fillId="0" borderId="5" xfId="3" applyFont="1" applyFill="1" applyBorder="1" applyAlignment="1">
      <alignment horizontal="left" vertical="center" wrapText="1"/>
    </xf>
    <xf numFmtId="0" fontId="33" fillId="0" borderId="5" xfId="3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vertical="center" wrapText="1"/>
    </xf>
    <xf numFmtId="0" fontId="33" fillId="0" borderId="5" xfId="4" applyFont="1" applyFill="1" applyBorder="1" applyAlignment="1" applyProtection="1">
      <alignment horizontal="center" vertical="center" wrapText="1" shrinkToFit="1"/>
      <protection locked="0"/>
    </xf>
    <xf numFmtId="0" fontId="33" fillId="0" borderId="1" xfId="10" applyFont="1" applyFill="1" applyBorder="1" applyAlignment="1" applyProtection="1">
      <alignment vertical="center" wrapText="1"/>
      <protection locked="0"/>
    </xf>
    <xf numFmtId="177" fontId="33" fillId="0" borderId="5" xfId="3" applyNumberFormat="1" applyFont="1" applyFill="1" applyBorder="1" applyAlignment="1">
      <alignment horizontal="left" vertical="center" wrapText="1"/>
    </xf>
    <xf numFmtId="49" fontId="6" fillId="0" borderId="5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3" applyNumberFormat="1" applyFont="1" applyFill="1" applyBorder="1" applyAlignment="1">
      <alignment horizontal="left" vertical="center" wrapText="1"/>
    </xf>
    <xf numFmtId="0" fontId="33" fillId="0" borderId="1" xfId="1" applyNumberFormat="1" applyFont="1" applyFill="1" applyBorder="1" applyAlignment="1" applyProtection="1">
      <alignment vertical="center" wrapText="1"/>
      <protection locked="0"/>
    </xf>
    <xf numFmtId="178" fontId="3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>
      <alignment horizontal="left" vertical="center" wrapText="1"/>
    </xf>
    <xf numFmtId="0" fontId="33" fillId="0" borderId="7" xfId="1" applyFont="1" applyFill="1" applyBorder="1" applyAlignment="1" applyProtection="1">
      <alignment horizontal="left" vertical="center" wrapText="1"/>
      <protection locked="0"/>
    </xf>
    <xf numFmtId="0" fontId="33" fillId="0" borderId="8" xfId="1" applyFont="1" applyFill="1" applyBorder="1" applyAlignment="1" applyProtection="1">
      <alignment horizontal="left" vertical="center" wrapText="1"/>
      <protection locked="0"/>
    </xf>
    <xf numFmtId="177" fontId="6" fillId="0" borderId="5" xfId="3" applyNumberFormat="1" applyFont="1" applyFill="1" applyBorder="1" applyAlignment="1">
      <alignment horizontal="left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6" borderId="6" xfId="10" applyFont="1" applyFill="1" applyBorder="1" applyAlignment="1" applyProtection="1">
      <alignment horizontal="left" vertical="center" wrapText="1"/>
      <protection locked="0"/>
    </xf>
    <xf numFmtId="0" fontId="6" fillId="6" borderId="5" xfId="10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>
      <alignment horizontal="center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>
      <alignment horizontal="center" vertical="center"/>
    </xf>
    <xf numFmtId="0" fontId="6" fillId="6" borderId="5" xfId="4" applyNumberFormat="1" applyFont="1" applyFill="1" applyBorder="1" applyAlignment="1" applyProtection="1">
      <alignment horizontal="left" vertical="center" wrapText="1"/>
      <protection locked="0"/>
    </xf>
    <xf numFmtId="0" fontId="6" fillId="6" borderId="5" xfId="10" applyFont="1" applyFill="1" applyBorder="1" applyAlignment="1" applyProtection="1">
      <alignment horizontal="center" vertical="center" wrapText="1"/>
      <protection locked="0"/>
    </xf>
    <xf numFmtId="176" fontId="6" fillId="6" borderId="5" xfId="4" applyNumberFormat="1" applyFont="1" applyFill="1" applyBorder="1" applyAlignment="1" applyProtection="1">
      <alignment horizontal="left" vertical="center" wrapText="1"/>
      <protection locked="0"/>
    </xf>
    <xf numFmtId="0" fontId="6" fillId="6" borderId="0" xfId="4" applyFont="1" applyFill="1" applyBorder="1" applyAlignment="1" applyProtection="1">
      <alignment horizontal="left" vertical="center" wrapText="1"/>
      <protection locked="0"/>
    </xf>
    <xf numFmtId="177" fontId="6" fillId="6" borderId="5" xfId="1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4" applyFont="1" applyFill="1" applyBorder="1" applyAlignment="1" applyProtection="1">
      <alignment horizontal="center" vertical="center" wrapText="1"/>
      <protection locked="0"/>
    </xf>
    <xf numFmtId="0" fontId="33" fillId="0" borderId="5" xfId="4" applyFont="1" applyFill="1" applyBorder="1" applyAlignment="1" applyProtection="1">
      <alignment horizontal="center" vertical="center" wrapText="1"/>
      <protection locked="0"/>
    </xf>
    <xf numFmtId="0" fontId="6" fillId="0" borderId="5" xfId="4" applyFont="1" applyFill="1" applyBorder="1" applyAlignment="1" applyProtection="1">
      <alignment horizontal="center" vertical="center" wrapText="1"/>
      <protection locked="0"/>
    </xf>
    <xf numFmtId="0" fontId="37" fillId="0" borderId="5" xfId="10" applyFont="1" applyFill="1" applyBorder="1" applyAlignment="1" applyProtection="1">
      <alignment horizontal="center" vertical="center" wrapText="1"/>
      <protection locked="0"/>
    </xf>
    <xf numFmtId="0" fontId="41" fillId="0" borderId="5" xfId="4" applyFont="1" applyFill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52" fillId="0" borderId="5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47" fillId="0" borderId="5" xfId="6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5" xfId="5" applyFont="1" applyBorder="1" applyAlignment="1">
      <alignment horizontal="center" vertical="center" wrapText="1"/>
    </xf>
    <xf numFmtId="0" fontId="47" fillId="0" borderId="11" xfId="5" applyFont="1" applyBorder="1" applyAlignment="1">
      <alignment horizontal="center" vertical="center" wrapText="1"/>
    </xf>
    <xf numFmtId="0" fontId="47" fillId="0" borderId="12" xfId="5" applyFont="1" applyBorder="1" applyAlignment="1">
      <alignment horizontal="center" vertical="center" wrapText="1"/>
    </xf>
    <xf numFmtId="0" fontId="47" fillId="0" borderId="5" xfId="6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16" fillId="0" borderId="0" xfId="6" applyFont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6" fillId="0" borderId="1" xfId="4" applyFont="1" applyFill="1" applyBorder="1" applyAlignment="1" applyProtection="1">
      <alignment horizontal="left" vertical="center" wrapText="1"/>
      <protection locked="0"/>
    </xf>
    <xf numFmtId="0" fontId="39" fillId="0" borderId="5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center" vertical="center" wrapText="1"/>
    </xf>
    <xf numFmtId="180" fontId="39" fillId="0" borderId="1" xfId="0" applyNumberFormat="1" applyFont="1" applyFill="1" applyBorder="1" applyAlignment="1">
      <alignment horizontal="center" vertical="center" wrapText="1"/>
    </xf>
    <xf numFmtId="180" fontId="39" fillId="0" borderId="5" xfId="0" applyNumberFormat="1" applyFont="1" applyFill="1" applyBorder="1" applyAlignment="1">
      <alignment horizontal="center" vertical="center" wrapText="1"/>
    </xf>
    <xf numFmtId="0" fontId="47" fillId="0" borderId="10" xfId="5" applyFont="1" applyBorder="1" applyAlignment="1">
      <alignment horizontal="center" vertical="center" wrapText="1"/>
    </xf>
    <xf numFmtId="0" fontId="47" fillId="0" borderId="11" xfId="5" applyFont="1" applyBorder="1" applyAlignment="1">
      <alignment horizontal="center" vertical="center" wrapText="1"/>
    </xf>
    <xf numFmtId="0" fontId="47" fillId="0" borderId="12" xfId="5" applyFont="1" applyBorder="1" applyAlignment="1">
      <alignment horizontal="center" vertical="center" wrapText="1"/>
    </xf>
    <xf numFmtId="0" fontId="47" fillId="0" borderId="5" xfId="5" applyFont="1" applyBorder="1" applyAlignment="1">
      <alignment horizontal="center" vertical="center" wrapText="1"/>
    </xf>
    <xf numFmtId="0" fontId="16" fillId="0" borderId="5" xfId="7" applyFont="1" applyBorder="1" applyAlignment="1">
      <alignment horizontal="center" vertical="center"/>
    </xf>
    <xf numFmtId="0" fontId="0" fillId="0" borderId="0" xfId="0" applyFill="1">
      <alignment vertical="center"/>
    </xf>
    <xf numFmtId="0" fontId="47" fillId="0" borderId="5" xfId="5" applyFont="1" applyBorder="1" applyAlignment="1">
      <alignment horizontal="center" vertical="center" wrapText="1"/>
    </xf>
    <xf numFmtId="0" fontId="47" fillId="0" borderId="11" xfId="6" applyFont="1" applyBorder="1" applyAlignment="1">
      <alignment horizontal="center" vertical="center"/>
    </xf>
    <xf numFmtId="0" fontId="47" fillId="0" borderId="12" xfId="6" applyFont="1" applyBorder="1" applyAlignment="1">
      <alignment horizontal="center" vertical="center"/>
    </xf>
    <xf numFmtId="0" fontId="47" fillId="0" borderId="10" xfId="5" applyFont="1" applyBorder="1" applyAlignment="1">
      <alignment horizontal="center" vertical="center" wrapText="1"/>
    </xf>
    <xf numFmtId="0" fontId="47" fillId="0" borderId="11" xfId="5" applyFont="1" applyBorder="1" applyAlignment="1">
      <alignment horizontal="center" vertical="center" wrapText="1"/>
    </xf>
    <xf numFmtId="0" fontId="47" fillId="0" borderId="12" xfId="5" applyFont="1" applyBorder="1" applyAlignment="1">
      <alignment horizontal="center" vertical="center" wrapText="1"/>
    </xf>
    <xf numFmtId="0" fontId="47" fillId="0" borderId="5" xfId="6" applyFont="1" applyBorder="1" applyAlignment="1">
      <alignment horizontal="center" vertical="center"/>
    </xf>
    <xf numFmtId="49" fontId="47" fillId="0" borderId="5" xfId="6" applyNumberFormat="1" applyFont="1" applyBorder="1" applyAlignment="1">
      <alignment horizontal="center" vertical="center"/>
    </xf>
    <xf numFmtId="14" fontId="47" fillId="0" borderId="13" xfId="5" applyNumberFormat="1" applyFont="1" applyBorder="1" applyAlignment="1">
      <alignment horizontal="center" vertical="center"/>
    </xf>
    <xf numFmtId="14" fontId="47" fillId="0" borderId="15" xfId="5" applyNumberFormat="1" applyFont="1" applyBorder="1" applyAlignment="1">
      <alignment horizontal="center" vertical="center"/>
    </xf>
    <xf numFmtId="14" fontId="47" fillId="0" borderId="18" xfId="5" applyNumberFormat="1" applyFont="1" applyBorder="1" applyAlignment="1">
      <alignment horizontal="center" vertical="center"/>
    </xf>
    <xf numFmtId="14" fontId="47" fillId="0" borderId="19" xfId="5" applyNumberFormat="1" applyFont="1" applyBorder="1" applyAlignment="1">
      <alignment horizontal="center" vertical="center"/>
    </xf>
    <xf numFmtId="14" fontId="47" fillId="0" borderId="8" xfId="5" applyNumberFormat="1" applyFont="1" applyBorder="1" applyAlignment="1">
      <alignment horizontal="center" vertical="center"/>
    </xf>
    <xf numFmtId="14" fontId="47" fillId="0" borderId="17" xfId="5" applyNumberFormat="1" applyFont="1" applyBorder="1" applyAlignment="1">
      <alignment horizontal="center" vertical="center"/>
    </xf>
    <xf numFmtId="14" fontId="47" fillId="0" borderId="10" xfId="5" applyNumberFormat="1" applyFont="1" applyBorder="1" applyAlignment="1">
      <alignment horizontal="center" vertical="center"/>
    </xf>
    <xf numFmtId="14" fontId="47" fillId="0" borderId="12" xfId="5" applyNumberFormat="1" applyFont="1" applyBorder="1" applyAlignment="1">
      <alignment horizontal="center" vertical="center"/>
    </xf>
    <xf numFmtId="0" fontId="47" fillId="0" borderId="13" xfId="5" applyFont="1" applyBorder="1" applyAlignment="1">
      <alignment horizontal="center" vertical="center" wrapText="1"/>
    </xf>
    <xf numFmtId="0" fontId="47" fillId="0" borderId="14" xfId="5" applyFont="1" applyBorder="1" applyAlignment="1">
      <alignment horizontal="center" vertical="center" wrapText="1"/>
    </xf>
    <xf numFmtId="0" fontId="47" fillId="0" borderId="15" xfId="5" applyFont="1" applyBorder="1" applyAlignment="1">
      <alignment horizontal="center" vertical="center" wrapText="1"/>
    </xf>
    <xf numFmtId="0" fontId="47" fillId="0" borderId="18" xfId="5" applyFont="1" applyBorder="1" applyAlignment="1">
      <alignment horizontal="center" vertical="center" wrapText="1"/>
    </xf>
    <xf numFmtId="0" fontId="47" fillId="0" borderId="0" xfId="5" applyFont="1" applyBorder="1" applyAlignment="1">
      <alignment horizontal="center" vertical="center" wrapText="1"/>
    </xf>
    <xf numFmtId="0" fontId="47" fillId="0" borderId="19" xfId="5" applyFont="1" applyBorder="1" applyAlignment="1">
      <alignment horizontal="center" vertical="center" wrapText="1"/>
    </xf>
    <xf numFmtId="0" fontId="47" fillId="0" borderId="8" xfId="5" applyFont="1" applyBorder="1" applyAlignment="1">
      <alignment horizontal="center" vertical="center" wrapText="1"/>
    </xf>
    <xf numFmtId="0" fontId="47" fillId="0" borderId="16" xfId="5" applyFont="1" applyBorder="1" applyAlignment="1">
      <alignment horizontal="center" vertical="center" wrapText="1"/>
    </xf>
    <xf numFmtId="0" fontId="47" fillId="0" borderId="17" xfId="5" applyFont="1" applyBorder="1" applyAlignment="1">
      <alignment horizontal="center" vertical="center" wrapText="1"/>
    </xf>
    <xf numFmtId="14" fontId="47" fillId="0" borderId="5" xfId="5" applyNumberFormat="1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47" fillId="0" borderId="13" xfId="6" applyFont="1" applyBorder="1" applyAlignment="1">
      <alignment horizontal="center" vertical="center"/>
    </xf>
    <xf numFmtId="0" fontId="47" fillId="0" borderId="14" xfId="6" applyFont="1" applyBorder="1" applyAlignment="1">
      <alignment horizontal="center" vertical="center"/>
    </xf>
    <xf numFmtId="0" fontId="47" fillId="0" borderId="15" xfId="6" applyFont="1" applyBorder="1" applyAlignment="1">
      <alignment horizontal="center" vertical="center"/>
    </xf>
    <xf numFmtId="0" fontId="47" fillId="0" borderId="18" xfId="6" applyFont="1" applyBorder="1" applyAlignment="1">
      <alignment horizontal="center" vertical="center"/>
    </xf>
    <xf numFmtId="0" fontId="47" fillId="0" borderId="0" xfId="6" applyFont="1" applyBorder="1" applyAlignment="1">
      <alignment horizontal="center" vertical="center"/>
    </xf>
    <xf numFmtId="0" fontId="47" fillId="0" borderId="19" xfId="6" applyFont="1" applyBorder="1" applyAlignment="1">
      <alignment horizontal="center" vertical="center"/>
    </xf>
    <xf numFmtId="0" fontId="47" fillId="0" borderId="8" xfId="6" applyFont="1" applyBorder="1" applyAlignment="1">
      <alignment horizontal="center" vertical="center"/>
    </xf>
    <xf numFmtId="0" fontId="47" fillId="0" borderId="16" xfId="6" applyFont="1" applyBorder="1" applyAlignment="1">
      <alignment horizontal="center" vertical="center"/>
    </xf>
    <xf numFmtId="0" fontId="47" fillId="0" borderId="17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23" fillId="0" borderId="5" xfId="7" applyFont="1" applyBorder="1" applyAlignment="1">
      <alignment horizontal="center" vertical="center"/>
    </xf>
    <xf numFmtId="0" fontId="23" fillId="0" borderId="5" xfId="7" applyFont="1" applyBorder="1" applyAlignment="1">
      <alignment horizontal="center" vertical="center" wrapText="1"/>
    </xf>
    <xf numFmtId="0" fontId="23" fillId="0" borderId="5" xfId="6" applyFont="1" applyBorder="1" applyAlignment="1">
      <alignment horizontal="center" vertical="center"/>
    </xf>
    <xf numFmtId="0" fontId="16" fillId="0" borderId="5" xfId="7" applyFont="1" applyBorder="1" applyAlignment="1">
      <alignment horizontal="center" vertical="center"/>
    </xf>
    <xf numFmtId="0" fontId="16" fillId="0" borderId="5" xfId="7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18" fillId="0" borderId="0" xfId="6" applyFont="1" applyAlignment="1">
      <alignment horizontal="left" vertical="center" wrapText="1"/>
    </xf>
    <xf numFmtId="0" fontId="18" fillId="0" borderId="16" xfId="6" applyFont="1" applyBorder="1" applyAlignment="1">
      <alignment horizontal="left" vertical="center" wrapText="1"/>
    </xf>
    <xf numFmtId="0" fontId="20" fillId="0" borderId="0" xfId="6" applyFont="1" applyAlignment="1">
      <alignment horizontal="center" vertical="center"/>
    </xf>
    <xf numFmtId="0" fontId="17" fillId="2" borderId="5" xfId="6" applyFont="1" applyFill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24" fillId="0" borderId="5" xfId="6" applyFont="1" applyBorder="1" applyAlignment="1">
      <alignment horizontal="center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0" fontId="22" fillId="2" borderId="12" xfId="6" applyFont="1" applyFill="1" applyBorder="1" applyAlignment="1">
      <alignment horizontal="center" vertical="center"/>
    </xf>
    <xf numFmtId="0" fontId="16" fillId="0" borderId="10" xfId="7" applyFont="1" applyBorder="1" applyAlignment="1">
      <alignment horizontal="center" vertical="center"/>
    </xf>
    <xf numFmtId="0" fontId="16" fillId="0" borderId="11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2" fillId="0" borderId="0" xfId="10" applyFont="1" applyAlignment="1" applyProtection="1">
      <alignment horizontal="center" vertical="center" wrapText="1"/>
      <protection locked="0"/>
    </xf>
    <xf numFmtId="0" fontId="4" fillId="0" borderId="2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4" fillId="0" borderId="3" xfId="10" applyFont="1" applyBorder="1" applyAlignment="1" applyProtection="1">
      <alignment horizontal="center" vertical="center"/>
      <protection locked="0"/>
    </xf>
    <xf numFmtId="0" fontId="4" fillId="0" borderId="3" xfId="10" applyFont="1" applyBorder="1" applyAlignment="1" applyProtection="1">
      <alignment horizontal="center" vertical="center" wrapText="1"/>
      <protection locked="0"/>
    </xf>
    <xf numFmtId="0" fontId="3" fillId="0" borderId="3" xfId="10" applyFont="1" applyBorder="1" applyAlignment="1" applyProtection="1">
      <alignment horizontal="center" vertical="center" wrapText="1"/>
      <protection locked="0"/>
    </xf>
    <xf numFmtId="0" fontId="4" fillId="0" borderId="6" xfId="10" applyFont="1" applyBorder="1" applyAlignment="1" applyProtection="1">
      <alignment horizontal="left" vertical="center"/>
      <protection locked="0"/>
    </xf>
    <xf numFmtId="0" fontId="4" fillId="0" borderId="5" xfId="10" applyFont="1" applyBorder="1" applyAlignment="1" applyProtection="1">
      <alignment horizontal="left" vertical="center"/>
      <protection locked="0"/>
    </xf>
    <xf numFmtId="0" fontId="5" fillId="0" borderId="3" xfId="10" applyFont="1" applyBorder="1" applyAlignment="1" applyProtection="1">
      <alignment horizontal="center" vertical="center" wrapText="1"/>
      <protection locked="0"/>
    </xf>
    <xf numFmtId="0" fontId="5" fillId="0" borderId="5" xfId="10" applyFont="1" applyBorder="1" applyAlignment="1" applyProtection="1">
      <alignment horizontal="center" vertical="center" wrapText="1"/>
      <protection locked="0"/>
    </xf>
    <xf numFmtId="177" fontId="5" fillId="0" borderId="5" xfId="10" applyNumberFormat="1" applyFont="1" applyBorder="1" applyAlignment="1" applyProtection="1">
      <alignment horizontal="center" vertical="center" wrapText="1"/>
      <protection locked="0"/>
    </xf>
    <xf numFmtId="0" fontId="4" fillId="0" borderId="6" xfId="10" applyFont="1" applyBorder="1" applyAlignment="1" applyProtection="1">
      <alignment horizontal="left" vertical="center" wrapText="1"/>
      <protection locked="0"/>
    </xf>
    <xf numFmtId="0" fontId="3" fillId="0" borderId="5" xfId="10" applyFont="1" applyBorder="1" applyAlignment="1" applyProtection="1">
      <alignment horizontal="left" vertical="center" wrapText="1"/>
      <protection locked="0"/>
    </xf>
    <xf numFmtId="0" fontId="4" fillId="0" borderId="5" xfId="10" applyFont="1" applyBorder="1" applyAlignment="1" applyProtection="1">
      <alignment horizontal="center" vertical="center" wrapText="1"/>
      <protection locked="0"/>
    </xf>
    <xf numFmtId="0" fontId="3" fillId="0" borderId="5" xfId="10" applyFont="1" applyBorder="1" applyAlignment="1" applyProtection="1">
      <alignment horizontal="center" vertical="center" wrapText="1"/>
      <protection locked="0"/>
    </xf>
    <xf numFmtId="0" fontId="4" fillId="0" borderId="5" xfId="10" applyFont="1" applyBorder="1" applyAlignment="1" applyProtection="1">
      <alignment horizontal="left" vertical="center" wrapText="1"/>
      <protection locked="0"/>
    </xf>
    <xf numFmtId="0" fontId="10" fillId="0" borderId="5" xfId="10" applyFont="1" applyBorder="1" applyAlignment="1" applyProtection="1">
      <alignment horizontal="center" vertical="center" wrapText="1"/>
      <protection locked="0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10" applyNumberFormat="1" applyFont="1" applyBorder="1" applyAlignment="1" applyProtection="1">
      <alignment horizontal="center" vertical="center" wrapText="1"/>
      <protection locked="0"/>
    </xf>
    <xf numFmtId="0" fontId="2" fillId="0" borderId="5" xfId="10" applyFont="1" applyBorder="1" applyAlignment="1" applyProtection="1">
      <alignment horizontal="center" vertical="center" wrapText="1"/>
      <protection locked="0"/>
    </xf>
    <xf numFmtId="177" fontId="4" fillId="0" borderId="6" xfId="10" applyNumberFormat="1" applyFont="1" applyBorder="1" applyAlignment="1" applyProtection="1">
      <alignment horizontal="left" vertical="top" wrapText="1"/>
      <protection locked="0"/>
    </xf>
    <xf numFmtId="177" fontId="4" fillId="0" borderId="5" xfId="10" applyNumberFormat="1" applyFont="1" applyBorder="1" applyAlignment="1" applyProtection="1">
      <alignment horizontal="left" vertical="top" wrapText="1"/>
      <protection locked="0"/>
    </xf>
    <xf numFmtId="0" fontId="4" fillId="0" borderId="6" xfId="10" applyFont="1" applyBorder="1" applyAlignment="1" applyProtection="1">
      <alignment horizontal="left" vertical="top" wrapText="1"/>
      <protection locked="0"/>
    </xf>
    <xf numFmtId="0" fontId="4" fillId="0" borderId="5" xfId="10" applyFont="1" applyBorder="1" applyAlignment="1" applyProtection="1">
      <alignment horizontal="left" vertical="top" wrapText="1"/>
      <protection locked="0"/>
    </xf>
    <xf numFmtId="0" fontId="10" fillId="0" borderId="9" xfId="10" applyFont="1" applyBorder="1" applyAlignment="1" applyProtection="1">
      <alignment horizontal="center" vertical="center" wrapText="1"/>
      <protection locked="0"/>
    </xf>
    <xf numFmtId="0" fontId="10" fillId="0" borderId="7" xfId="1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0" fillId="0" borderId="5" xfId="4" applyFont="1" applyFill="1" applyBorder="1" applyAlignment="1" applyProtection="1">
      <alignment horizontal="center" vertical="center" wrapText="1" shrinkToFit="1"/>
      <protection locked="0"/>
    </xf>
    <xf numFmtId="0" fontId="2" fillId="0" borderId="5" xfId="4" applyFont="1" applyFill="1" applyBorder="1" applyAlignment="1" applyProtection="1">
      <alignment horizontal="center" vertical="center" wrapText="1" shrinkToFit="1"/>
      <protection locked="0"/>
    </xf>
    <xf numFmtId="4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10" applyNumberFormat="1" applyFont="1" applyBorder="1" applyAlignment="1" applyProtection="1">
      <alignment horizontal="center" vertical="center" wrapText="1"/>
      <protection locked="0"/>
    </xf>
    <xf numFmtId="49" fontId="2" fillId="0" borderId="5" xfId="10" applyNumberFormat="1" applyFont="1" applyBorder="1" applyAlignment="1" applyProtection="1">
      <alignment horizontal="center" vertical="center" wrapText="1"/>
      <protection locked="0"/>
    </xf>
    <xf numFmtId="49" fontId="2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10" applyFont="1" applyBorder="1" applyAlignment="1" applyProtection="1">
      <alignment horizontal="left" vertical="center"/>
      <protection locked="0"/>
    </xf>
    <xf numFmtId="0" fontId="40" fillId="0" borderId="5" xfId="10" applyFont="1" applyBorder="1" applyAlignment="1" applyProtection="1">
      <alignment horizontal="left" vertical="center"/>
      <protection locked="0"/>
    </xf>
    <xf numFmtId="0" fontId="40" fillId="0" borderId="5" xfId="10" applyFont="1" applyBorder="1" applyAlignment="1" applyProtection="1">
      <alignment horizontal="left" vertical="center" wrapText="1"/>
      <protection locked="0"/>
    </xf>
    <xf numFmtId="0" fontId="42" fillId="0" borderId="5" xfId="10" applyFont="1" applyBorder="1" applyAlignment="1" applyProtection="1">
      <alignment horizontal="left" vertical="center" wrapText="1"/>
      <protection locked="0"/>
    </xf>
    <xf numFmtId="0" fontId="50" fillId="0" borderId="5" xfId="10" applyFont="1" applyBorder="1" applyAlignment="1" applyProtection="1">
      <alignment horizontal="center" vertical="center" wrapText="1"/>
      <protection locked="0"/>
    </xf>
    <xf numFmtId="0" fontId="51" fillId="0" borderId="5" xfId="10" applyFont="1" applyBorder="1" applyAlignment="1" applyProtection="1">
      <alignment horizontal="center" vertical="center" wrapText="1"/>
      <protection locked="0"/>
    </xf>
    <xf numFmtId="49" fontId="33" fillId="0" borderId="5" xfId="10" applyNumberFormat="1" applyFont="1" applyBorder="1" applyAlignment="1" applyProtection="1">
      <alignment horizontal="center" vertical="center" wrapText="1"/>
      <protection locked="0"/>
    </xf>
    <xf numFmtId="0" fontId="33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10" applyFont="1" applyBorder="1" applyAlignment="1" applyProtection="1">
      <alignment horizontal="center" vertical="center" wrapText="1"/>
      <protection locked="0"/>
    </xf>
    <xf numFmtId="0" fontId="43" fillId="0" borderId="5" xfId="10" applyFont="1" applyBorder="1" applyAlignment="1" applyProtection="1">
      <alignment horizontal="center" vertical="center" wrapText="1"/>
      <protection locked="0"/>
    </xf>
    <xf numFmtId="49" fontId="43" fillId="0" borderId="5" xfId="10" applyNumberFormat="1" applyFont="1" applyBorder="1" applyAlignment="1" applyProtection="1">
      <alignment horizontal="center" vertical="center" wrapText="1"/>
      <protection locked="0"/>
    </xf>
    <xf numFmtId="0" fontId="37" fillId="0" borderId="5" xfId="19" applyFont="1" applyFill="1" applyBorder="1" applyAlignment="1" applyProtection="1">
      <alignment horizontal="center" vertical="center" wrapText="1" shrinkToFit="1"/>
      <protection locked="0"/>
    </xf>
    <xf numFmtId="49" fontId="41" fillId="0" borderId="5" xfId="19" applyNumberFormat="1" applyFont="1" applyFill="1" applyBorder="1" applyAlignment="1" applyProtection="1">
      <alignment horizontal="center" vertical="center" wrapText="1"/>
      <protection locked="0"/>
    </xf>
    <xf numFmtId="49" fontId="33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10" applyFont="1" applyBorder="1" applyAlignment="1">
      <alignment horizontal="center" vertical="center" wrapText="1"/>
    </xf>
    <xf numFmtId="177" fontId="33" fillId="0" borderId="5" xfId="1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9" fillId="0" borderId="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3" fillId="0" borderId="5" xfId="5" applyFont="1" applyFill="1" applyBorder="1">
      <alignment vertical="center"/>
    </xf>
  </cellXfs>
  <cellStyles count="20">
    <cellStyle name="BOM_Level_1" xfId="9"/>
    <cellStyle name="BOM_Level_Below3" xfId="4"/>
    <cellStyle name="BOM_Level_Below3 2" xfId="19"/>
    <cellStyle name="RowLevel_1" xfId="1" builtinId="1" iLevel="0"/>
    <cellStyle name="差_KING" xfId="15"/>
    <cellStyle name="常规" xfId="0" builtinId="0"/>
    <cellStyle name="常规 10" xfId="8"/>
    <cellStyle name="常规 2" xfId="11"/>
    <cellStyle name="常规 2 2" xfId="7"/>
    <cellStyle name="常规 2 27" xfId="5"/>
    <cellStyle name="常规 3" xfId="13"/>
    <cellStyle name="常规 3 29" xfId="3"/>
    <cellStyle name="常规 3 30" xfId="18"/>
    <cellStyle name="常规 4 2" xfId="14"/>
    <cellStyle name="常规 40" xfId="17"/>
    <cellStyle name="常规 5 2" xfId="6"/>
    <cellStyle name="好_KING" xfId="16"/>
    <cellStyle name="样式 1" xfId="10"/>
    <cellStyle name="样式 1 10" xfId="2"/>
    <cellStyle name="注释 10" xfId="12"/>
  </cellStyles>
  <dxfs count="5"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emf"/><Relationship Id="rId21" Type="http://schemas.openxmlformats.org/officeDocument/2006/relationships/image" Target="../media/image23.png"/><Relationship Id="rId42" Type="http://schemas.openxmlformats.org/officeDocument/2006/relationships/image" Target="../media/image44.emf"/><Relationship Id="rId47" Type="http://schemas.openxmlformats.org/officeDocument/2006/relationships/image" Target="../media/image49.emf"/><Relationship Id="rId63" Type="http://schemas.openxmlformats.org/officeDocument/2006/relationships/image" Target="../media/image65.png"/><Relationship Id="rId68" Type="http://schemas.openxmlformats.org/officeDocument/2006/relationships/image" Target="../media/image70.png"/><Relationship Id="rId16" Type="http://schemas.openxmlformats.org/officeDocument/2006/relationships/image" Target="../media/image18.emf"/><Relationship Id="rId11" Type="http://schemas.openxmlformats.org/officeDocument/2006/relationships/image" Target="../media/image13.emf"/><Relationship Id="rId32" Type="http://schemas.openxmlformats.org/officeDocument/2006/relationships/image" Target="../media/image34.emf"/><Relationship Id="rId37" Type="http://schemas.openxmlformats.org/officeDocument/2006/relationships/image" Target="../media/image39.emf"/><Relationship Id="rId53" Type="http://schemas.openxmlformats.org/officeDocument/2006/relationships/image" Target="../media/image55.png"/><Relationship Id="rId58" Type="http://schemas.openxmlformats.org/officeDocument/2006/relationships/image" Target="../media/image60.emf"/><Relationship Id="rId74" Type="http://schemas.openxmlformats.org/officeDocument/2006/relationships/image" Target="../media/image76.emf"/><Relationship Id="rId79" Type="http://schemas.openxmlformats.org/officeDocument/2006/relationships/image" Target="../media/image81.png"/><Relationship Id="rId5" Type="http://schemas.openxmlformats.org/officeDocument/2006/relationships/image" Target="../media/image7.emf"/><Relationship Id="rId61" Type="http://schemas.openxmlformats.org/officeDocument/2006/relationships/image" Target="../media/image63.emf"/><Relationship Id="rId19" Type="http://schemas.openxmlformats.org/officeDocument/2006/relationships/image" Target="../media/image21.png"/><Relationship Id="rId14" Type="http://schemas.openxmlformats.org/officeDocument/2006/relationships/image" Target="../media/image16.emf"/><Relationship Id="rId22" Type="http://schemas.openxmlformats.org/officeDocument/2006/relationships/image" Target="../media/image24.emf"/><Relationship Id="rId27" Type="http://schemas.openxmlformats.org/officeDocument/2006/relationships/image" Target="../media/image29.png"/><Relationship Id="rId30" Type="http://schemas.openxmlformats.org/officeDocument/2006/relationships/image" Target="../media/image32.emf"/><Relationship Id="rId35" Type="http://schemas.openxmlformats.org/officeDocument/2006/relationships/image" Target="../media/image37.emf"/><Relationship Id="rId43" Type="http://schemas.openxmlformats.org/officeDocument/2006/relationships/image" Target="../media/image45.jpeg"/><Relationship Id="rId48" Type="http://schemas.openxmlformats.org/officeDocument/2006/relationships/image" Target="../media/image50.emf"/><Relationship Id="rId56" Type="http://schemas.openxmlformats.org/officeDocument/2006/relationships/image" Target="../media/image58.emf"/><Relationship Id="rId64" Type="http://schemas.openxmlformats.org/officeDocument/2006/relationships/image" Target="../media/image66.png"/><Relationship Id="rId69" Type="http://schemas.openxmlformats.org/officeDocument/2006/relationships/image" Target="../media/image71.jpeg"/><Relationship Id="rId77" Type="http://schemas.openxmlformats.org/officeDocument/2006/relationships/image" Target="../media/image79.png"/><Relationship Id="rId8" Type="http://schemas.openxmlformats.org/officeDocument/2006/relationships/image" Target="../media/image10.emf"/><Relationship Id="rId51" Type="http://schemas.openxmlformats.org/officeDocument/2006/relationships/image" Target="../media/image53.png"/><Relationship Id="rId72" Type="http://schemas.openxmlformats.org/officeDocument/2006/relationships/image" Target="../media/image74.emf"/><Relationship Id="rId80" Type="http://schemas.openxmlformats.org/officeDocument/2006/relationships/image" Target="../media/image82.emf"/><Relationship Id="rId3" Type="http://schemas.openxmlformats.org/officeDocument/2006/relationships/image" Target="../media/image5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33" Type="http://schemas.openxmlformats.org/officeDocument/2006/relationships/image" Target="../media/image35.emf"/><Relationship Id="rId38" Type="http://schemas.openxmlformats.org/officeDocument/2006/relationships/image" Target="../media/image40.emf"/><Relationship Id="rId46" Type="http://schemas.openxmlformats.org/officeDocument/2006/relationships/image" Target="../media/image48.emf"/><Relationship Id="rId59" Type="http://schemas.openxmlformats.org/officeDocument/2006/relationships/image" Target="../media/image61.emf"/><Relationship Id="rId67" Type="http://schemas.openxmlformats.org/officeDocument/2006/relationships/image" Target="../media/image69.emf"/><Relationship Id="rId20" Type="http://schemas.openxmlformats.org/officeDocument/2006/relationships/image" Target="../media/image22.png"/><Relationship Id="rId41" Type="http://schemas.openxmlformats.org/officeDocument/2006/relationships/image" Target="../media/image43.emf"/><Relationship Id="rId54" Type="http://schemas.openxmlformats.org/officeDocument/2006/relationships/image" Target="../media/image56.png"/><Relationship Id="rId62" Type="http://schemas.openxmlformats.org/officeDocument/2006/relationships/image" Target="../media/image64.emf"/><Relationship Id="rId70" Type="http://schemas.openxmlformats.org/officeDocument/2006/relationships/image" Target="../media/image72.emf"/><Relationship Id="rId75" Type="http://schemas.openxmlformats.org/officeDocument/2006/relationships/image" Target="../media/image77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28" Type="http://schemas.openxmlformats.org/officeDocument/2006/relationships/image" Target="../media/image30.emf"/><Relationship Id="rId36" Type="http://schemas.openxmlformats.org/officeDocument/2006/relationships/image" Target="../media/image38.emf"/><Relationship Id="rId49" Type="http://schemas.openxmlformats.org/officeDocument/2006/relationships/image" Target="../media/image51.emf"/><Relationship Id="rId57" Type="http://schemas.openxmlformats.org/officeDocument/2006/relationships/image" Target="../media/image59.emf"/><Relationship Id="rId10" Type="http://schemas.openxmlformats.org/officeDocument/2006/relationships/image" Target="../media/image12.emf"/><Relationship Id="rId31" Type="http://schemas.openxmlformats.org/officeDocument/2006/relationships/image" Target="../media/image33.emf"/><Relationship Id="rId44" Type="http://schemas.openxmlformats.org/officeDocument/2006/relationships/image" Target="../media/image46.emf"/><Relationship Id="rId52" Type="http://schemas.openxmlformats.org/officeDocument/2006/relationships/image" Target="../media/image54.emf"/><Relationship Id="rId60" Type="http://schemas.openxmlformats.org/officeDocument/2006/relationships/image" Target="../media/image62.emf"/><Relationship Id="rId65" Type="http://schemas.openxmlformats.org/officeDocument/2006/relationships/image" Target="../media/image67.emf"/><Relationship Id="rId73" Type="http://schemas.openxmlformats.org/officeDocument/2006/relationships/image" Target="../media/image75.emf"/><Relationship Id="rId78" Type="http://schemas.openxmlformats.org/officeDocument/2006/relationships/image" Target="../media/image80.png"/><Relationship Id="rId81" Type="http://schemas.openxmlformats.org/officeDocument/2006/relationships/image" Target="../media/image83.emf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9" Type="http://schemas.openxmlformats.org/officeDocument/2006/relationships/image" Target="../media/image41.emf"/><Relationship Id="rId34" Type="http://schemas.openxmlformats.org/officeDocument/2006/relationships/image" Target="../media/image36.emf"/><Relationship Id="rId50" Type="http://schemas.openxmlformats.org/officeDocument/2006/relationships/image" Target="../media/image52.emf"/><Relationship Id="rId55" Type="http://schemas.openxmlformats.org/officeDocument/2006/relationships/image" Target="../media/image57.png"/><Relationship Id="rId76" Type="http://schemas.openxmlformats.org/officeDocument/2006/relationships/image" Target="../media/image78.png"/><Relationship Id="rId7" Type="http://schemas.openxmlformats.org/officeDocument/2006/relationships/image" Target="../media/image9.emf"/><Relationship Id="rId71" Type="http://schemas.openxmlformats.org/officeDocument/2006/relationships/image" Target="../media/image73.emf"/><Relationship Id="rId2" Type="http://schemas.openxmlformats.org/officeDocument/2006/relationships/image" Target="../media/image4.emf"/><Relationship Id="rId29" Type="http://schemas.openxmlformats.org/officeDocument/2006/relationships/image" Target="../media/image31.emf"/><Relationship Id="rId24" Type="http://schemas.openxmlformats.org/officeDocument/2006/relationships/image" Target="../media/image26.emf"/><Relationship Id="rId40" Type="http://schemas.openxmlformats.org/officeDocument/2006/relationships/image" Target="../media/image42.emf"/><Relationship Id="rId45" Type="http://schemas.openxmlformats.org/officeDocument/2006/relationships/image" Target="../media/image47.png"/><Relationship Id="rId66" Type="http://schemas.openxmlformats.org/officeDocument/2006/relationships/image" Target="../media/image68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emf"/><Relationship Id="rId3" Type="http://schemas.openxmlformats.org/officeDocument/2006/relationships/image" Target="../media/image86.emf"/><Relationship Id="rId7" Type="http://schemas.openxmlformats.org/officeDocument/2006/relationships/image" Target="../media/image90.emf"/><Relationship Id="rId12" Type="http://schemas.openxmlformats.org/officeDocument/2006/relationships/image" Target="../media/image95.emf"/><Relationship Id="rId2" Type="http://schemas.openxmlformats.org/officeDocument/2006/relationships/image" Target="../media/image85.emf"/><Relationship Id="rId1" Type="http://schemas.openxmlformats.org/officeDocument/2006/relationships/image" Target="../media/image84.emf"/><Relationship Id="rId6" Type="http://schemas.openxmlformats.org/officeDocument/2006/relationships/image" Target="../media/image89.emf"/><Relationship Id="rId11" Type="http://schemas.openxmlformats.org/officeDocument/2006/relationships/image" Target="../media/image94.emf"/><Relationship Id="rId5" Type="http://schemas.openxmlformats.org/officeDocument/2006/relationships/image" Target="../media/image88.emf"/><Relationship Id="rId10" Type="http://schemas.openxmlformats.org/officeDocument/2006/relationships/image" Target="../media/image93.emf"/><Relationship Id="rId4" Type="http://schemas.openxmlformats.org/officeDocument/2006/relationships/image" Target="../media/image87.emf"/><Relationship Id="rId9" Type="http://schemas.openxmlformats.org/officeDocument/2006/relationships/image" Target="../media/image9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63.emf"/><Relationship Id="rId18" Type="http://schemas.openxmlformats.org/officeDocument/2006/relationships/image" Target="../media/image103.emf"/><Relationship Id="rId3" Type="http://schemas.openxmlformats.org/officeDocument/2006/relationships/image" Target="../media/image25.emf"/><Relationship Id="rId7" Type="http://schemas.openxmlformats.org/officeDocument/2006/relationships/image" Target="../media/image6.emf"/><Relationship Id="rId12" Type="http://schemas.openxmlformats.org/officeDocument/2006/relationships/image" Target="../media/image101.emf"/><Relationship Id="rId17" Type="http://schemas.openxmlformats.org/officeDocument/2006/relationships/image" Target="../media/image64.emf"/><Relationship Id="rId2" Type="http://schemas.openxmlformats.org/officeDocument/2006/relationships/image" Target="../media/image97.emf"/><Relationship Id="rId16" Type="http://schemas.openxmlformats.org/officeDocument/2006/relationships/image" Target="../media/image102.emf"/><Relationship Id="rId20" Type="http://schemas.openxmlformats.org/officeDocument/2006/relationships/image" Target="../media/image104.emf"/><Relationship Id="rId1" Type="http://schemas.openxmlformats.org/officeDocument/2006/relationships/image" Target="../media/image96.emf"/><Relationship Id="rId6" Type="http://schemas.openxmlformats.org/officeDocument/2006/relationships/image" Target="../media/image99.emf"/><Relationship Id="rId11" Type="http://schemas.openxmlformats.org/officeDocument/2006/relationships/image" Target="../media/image100.emf"/><Relationship Id="rId5" Type="http://schemas.openxmlformats.org/officeDocument/2006/relationships/image" Target="../media/image30.emf"/><Relationship Id="rId15" Type="http://schemas.openxmlformats.org/officeDocument/2006/relationships/image" Target="../media/image75.emf"/><Relationship Id="rId10" Type="http://schemas.openxmlformats.org/officeDocument/2006/relationships/image" Target="../media/image29.png"/><Relationship Id="rId19" Type="http://schemas.openxmlformats.org/officeDocument/2006/relationships/image" Target="../media/image76.emf"/><Relationship Id="rId4" Type="http://schemas.openxmlformats.org/officeDocument/2006/relationships/image" Target="../media/image98.emf"/><Relationship Id="rId9" Type="http://schemas.openxmlformats.org/officeDocument/2006/relationships/image" Target="../media/image59.emf"/><Relationship Id="rId14" Type="http://schemas.openxmlformats.org/officeDocument/2006/relationships/image" Target="../media/image7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302564</xdr:colOff>
      <xdr:row>6</xdr:row>
      <xdr:rowOff>156882</xdr:rowOff>
    </xdr:from>
    <xdr:to>
      <xdr:col>2</xdr:col>
      <xdr:colOff>53761</xdr:colOff>
      <xdr:row>9</xdr:row>
      <xdr:rowOff>264088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64" y="2487706"/>
          <a:ext cx="972638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268941</xdr:colOff>
      <xdr:row>9</xdr:row>
      <xdr:rowOff>437027</xdr:rowOff>
    </xdr:from>
    <xdr:to>
      <xdr:col>2</xdr:col>
      <xdr:colOff>17370</xdr:colOff>
      <xdr:row>13</xdr:row>
      <xdr:rowOff>39969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4280645"/>
          <a:ext cx="969870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108526</xdr:colOff>
      <xdr:row>36</xdr:row>
      <xdr:rowOff>68870</xdr:rowOff>
    </xdr:from>
    <xdr:to>
      <xdr:col>16</xdr:col>
      <xdr:colOff>252526</xdr:colOff>
      <xdr:row>36</xdr:row>
      <xdr:rowOff>320870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6525" y="274999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183506</xdr:colOff>
      <xdr:row>21</xdr:row>
      <xdr:rowOff>80215</xdr:rowOff>
    </xdr:from>
    <xdr:to>
      <xdr:col>16</xdr:col>
      <xdr:colOff>327506</xdr:colOff>
      <xdr:row>21</xdr:row>
      <xdr:rowOff>332215</xdr:rowOff>
    </xdr:to>
    <xdr:pic>
      <xdr:nvPicPr>
        <xdr:cNvPr id="1033" name="图片 1032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8330" y="1564518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185049</xdr:colOff>
      <xdr:row>26</xdr:row>
      <xdr:rowOff>134470</xdr:rowOff>
    </xdr:from>
    <xdr:to>
      <xdr:col>16</xdr:col>
      <xdr:colOff>414618</xdr:colOff>
      <xdr:row>26</xdr:row>
      <xdr:rowOff>345824</xdr:rowOff>
    </xdr:to>
    <xdr:pic>
      <xdr:nvPicPr>
        <xdr:cNvPr id="1034" name="图片 103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4755" y="20551588"/>
          <a:ext cx="229569" cy="211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180593</xdr:colOff>
      <xdr:row>25</xdr:row>
      <xdr:rowOff>119021</xdr:rowOff>
    </xdr:from>
    <xdr:to>
      <xdr:col>16</xdr:col>
      <xdr:colOff>324593</xdr:colOff>
      <xdr:row>25</xdr:row>
      <xdr:rowOff>371021</xdr:rowOff>
    </xdr:to>
    <xdr:pic>
      <xdr:nvPicPr>
        <xdr:cNvPr id="1035" name="图片 1034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568" y="1902614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151055</xdr:colOff>
      <xdr:row>9</xdr:row>
      <xdr:rowOff>60960</xdr:rowOff>
    </xdr:from>
    <xdr:to>
      <xdr:col>16</xdr:col>
      <xdr:colOff>295055</xdr:colOff>
      <xdr:row>9</xdr:row>
      <xdr:rowOff>312960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9070" y="347218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86286</xdr:colOff>
      <xdr:row>12</xdr:row>
      <xdr:rowOff>32522</xdr:rowOff>
    </xdr:from>
    <xdr:to>
      <xdr:col>16</xdr:col>
      <xdr:colOff>230286</xdr:colOff>
      <xdr:row>12</xdr:row>
      <xdr:rowOff>284522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4861" y="646189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141514</xdr:colOff>
      <xdr:row>13</xdr:row>
      <xdr:rowOff>62754</xdr:rowOff>
    </xdr:from>
    <xdr:to>
      <xdr:col>16</xdr:col>
      <xdr:colOff>285514</xdr:colOff>
      <xdr:row>13</xdr:row>
      <xdr:rowOff>314754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9545" y="72929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156323</xdr:colOff>
      <xdr:row>15</xdr:row>
      <xdr:rowOff>100293</xdr:rowOff>
    </xdr:from>
    <xdr:to>
      <xdr:col>16</xdr:col>
      <xdr:colOff>300323</xdr:colOff>
      <xdr:row>15</xdr:row>
      <xdr:rowOff>352293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4785" y="115214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136713</xdr:colOff>
      <xdr:row>17</xdr:row>
      <xdr:rowOff>53788</xdr:rowOff>
    </xdr:from>
    <xdr:to>
      <xdr:col>16</xdr:col>
      <xdr:colOff>280713</xdr:colOff>
      <xdr:row>17</xdr:row>
      <xdr:rowOff>305788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5100" y="14523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24</xdr:row>
      <xdr:rowOff>71720</xdr:rowOff>
    </xdr:from>
    <xdr:to>
      <xdr:col>16</xdr:col>
      <xdr:colOff>278470</xdr:colOff>
      <xdr:row>24</xdr:row>
      <xdr:rowOff>323720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2560" y="214064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160021</xdr:colOff>
      <xdr:row>52</xdr:row>
      <xdr:rowOff>63651</xdr:rowOff>
    </xdr:from>
    <xdr:to>
      <xdr:col>16</xdr:col>
      <xdr:colOff>304021</xdr:colOff>
      <xdr:row>52</xdr:row>
      <xdr:rowOff>315651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8595" y="561079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185121</xdr:colOff>
      <xdr:row>49</xdr:row>
      <xdr:rowOff>59615</xdr:rowOff>
    </xdr:from>
    <xdr:to>
      <xdr:col>16</xdr:col>
      <xdr:colOff>329121</xdr:colOff>
      <xdr:row>49</xdr:row>
      <xdr:rowOff>311615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3360" y="522935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160021</xdr:colOff>
      <xdr:row>50</xdr:row>
      <xdr:rowOff>56031</xdr:rowOff>
    </xdr:from>
    <xdr:to>
      <xdr:col>16</xdr:col>
      <xdr:colOff>304021</xdr:colOff>
      <xdr:row>50</xdr:row>
      <xdr:rowOff>308031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8595" y="534333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154641</xdr:colOff>
      <xdr:row>54</xdr:row>
      <xdr:rowOff>44376</xdr:rowOff>
    </xdr:from>
    <xdr:to>
      <xdr:col>16</xdr:col>
      <xdr:colOff>298641</xdr:colOff>
      <xdr:row>54</xdr:row>
      <xdr:rowOff>296376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880" y="579932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136267</xdr:colOff>
      <xdr:row>56</xdr:row>
      <xdr:rowOff>82475</xdr:rowOff>
    </xdr:from>
    <xdr:to>
      <xdr:col>16</xdr:col>
      <xdr:colOff>280267</xdr:colOff>
      <xdr:row>56</xdr:row>
      <xdr:rowOff>334475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4465" y="587933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177052</xdr:colOff>
      <xdr:row>67</xdr:row>
      <xdr:rowOff>80234</xdr:rowOff>
    </xdr:from>
    <xdr:to>
      <xdr:col>16</xdr:col>
      <xdr:colOff>321052</xdr:colOff>
      <xdr:row>67</xdr:row>
      <xdr:rowOff>332234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5105" y="656424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150607</xdr:colOff>
      <xdr:row>60</xdr:row>
      <xdr:rowOff>68579</xdr:rowOff>
    </xdr:from>
    <xdr:to>
      <xdr:col>16</xdr:col>
      <xdr:colOff>294607</xdr:colOff>
      <xdr:row>60</xdr:row>
      <xdr:rowOff>320579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9070" y="606844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237182</xdr:colOff>
      <xdr:row>72</xdr:row>
      <xdr:rowOff>50653</xdr:rowOff>
    </xdr:from>
    <xdr:to>
      <xdr:col>16</xdr:col>
      <xdr:colOff>381182</xdr:colOff>
      <xdr:row>72</xdr:row>
      <xdr:rowOff>302653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5218" y="4690004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163831</xdr:colOff>
      <xdr:row>39</xdr:row>
      <xdr:rowOff>74341</xdr:rowOff>
    </xdr:from>
    <xdr:to>
      <xdr:col>16</xdr:col>
      <xdr:colOff>307831</xdr:colOff>
      <xdr:row>39</xdr:row>
      <xdr:rowOff>326341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12405" y="37792660"/>
          <a:ext cx="143510" cy="251460"/>
        </a:xfrm>
        <a:prstGeom prst="rect">
          <a:avLst/>
        </a:prstGeom>
      </xdr:spPr>
    </xdr:pic>
    <xdr:clientData/>
  </xdr:twoCellAnchor>
  <xdr:twoCellAnchor>
    <xdr:from>
      <xdr:col>16</xdr:col>
      <xdr:colOff>147695</xdr:colOff>
      <xdr:row>40</xdr:row>
      <xdr:rowOff>63090</xdr:rowOff>
    </xdr:from>
    <xdr:to>
      <xdr:col>16</xdr:col>
      <xdr:colOff>291695</xdr:colOff>
      <xdr:row>40</xdr:row>
      <xdr:rowOff>315090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95895" y="38162230"/>
          <a:ext cx="144145" cy="252095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41</xdr:row>
      <xdr:rowOff>78105</xdr:rowOff>
    </xdr:from>
    <xdr:to>
      <xdr:col>16</xdr:col>
      <xdr:colOff>267825</xdr:colOff>
      <xdr:row>41</xdr:row>
      <xdr:rowOff>330105</xdr:rowOff>
    </xdr:to>
    <xdr:pic>
      <xdr:nvPicPr>
        <xdr:cNvPr id="320" name="图片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83531" y="26210223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185057</xdr:colOff>
      <xdr:row>42</xdr:row>
      <xdr:rowOff>52507</xdr:rowOff>
    </xdr:from>
    <xdr:to>
      <xdr:col>16</xdr:col>
      <xdr:colOff>329057</xdr:colOff>
      <xdr:row>42</xdr:row>
      <xdr:rowOff>304507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33360" y="43866435"/>
          <a:ext cx="144145" cy="252095"/>
        </a:xfrm>
        <a:prstGeom prst="rect">
          <a:avLst/>
        </a:prstGeom>
      </xdr:spPr>
    </xdr:pic>
    <xdr:clientData/>
  </xdr:twoCellAnchor>
  <xdr:twoCellAnchor>
    <xdr:from>
      <xdr:col>16</xdr:col>
      <xdr:colOff>152398</xdr:colOff>
      <xdr:row>43</xdr:row>
      <xdr:rowOff>44822</xdr:rowOff>
    </xdr:from>
    <xdr:to>
      <xdr:col>16</xdr:col>
      <xdr:colOff>296398</xdr:colOff>
      <xdr:row>43</xdr:row>
      <xdr:rowOff>296822</xdr:rowOff>
    </xdr:to>
    <xdr:pic>
      <xdr:nvPicPr>
        <xdr:cNvPr id="356" name="图片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340" y="49992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174174</xdr:colOff>
      <xdr:row>71</xdr:row>
      <xdr:rowOff>70756</xdr:rowOff>
    </xdr:from>
    <xdr:to>
      <xdr:col>16</xdr:col>
      <xdr:colOff>318174</xdr:colOff>
      <xdr:row>71</xdr:row>
      <xdr:rowOff>322756</xdr:rowOff>
    </xdr:to>
    <xdr:pic>
      <xdr:nvPicPr>
        <xdr:cNvPr id="358" name="图片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2565" y="671569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131957</xdr:colOff>
      <xdr:row>76</xdr:row>
      <xdr:rowOff>51646</xdr:rowOff>
    </xdr:from>
    <xdr:to>
      <xdr:col>16</xdr:col>
      <xdr:colOff>371475</xdr:colOff>
      <xdr:row>76</xdr:row>
      <xdr:rowOff>303646</xdr:rowOff>
    </xdr:to>
    <xdr:pic>
      <xdr:nvPicPr>
        <xdr:cNvPr id="359" name="图片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0932" y="44257171"/>
          <a:ext cx="23951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134474</xdr:colOff>
      <xdr:row>77</xdr:row>
      <xdr:rowOff>44824</xdr:rowOff>
    </xdr:from>
    <xdr:to>
      <xdr:col>16</xdr:col>
      <xdr:colOff>278474</xdr:colOff>
      <xdr:row>77</xdr:row>
      <xdr:rowOff>296824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4180" y="4766982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134473</xdr:colOff>
      <xdr:row>66</xdr:row>
      <xdr:rowOff>62755</xdr:rowOff>
    </xdr:from>
    <xdr:to>
      <xdr:col>16</xdr:col>
      <xdr:colOff>278473</xdr:colOff>
      <xdr:row>66</xdr:row>
      <xdr:rowOff>314755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2560" y="63345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89647</xdr:colOff>
      <xdr:row>78</xdr:row>
      <xdr:rowOff>100532</xdr:rowOff>
    </xdr:from>
    <xdr:to>
      <xdr:col>16</xdr:col>
      <xdr:colOff>233647</xdr:colOff>
      <xdr:row>78</xdr:row>
      <xdr:rowOff>352532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13299" y="54997662"/>
          <a:ext cx="144000" cy="25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98613</xdr:colOff>
      <xdr:row>79</xdr:row>
      <xdr:rowOff>98611</xdr:rowOff>
    </xdr:from>
    <xdr:to>
      <xdr:col>16</xdr:col>
      <xdr:colOff>242613</xdr:colOff>
      <xdr:row>79</xdr:row>
      <xdr:rowOff>350611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7588" y="5460066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152402</xdr:colOff>
      <xdr:row>63</xdr:row>
      <xdr:rowOff>71718</xdr:rowOff>
    </xdr:from>
    <xdr:to>
      <xdr:col>16</xdr:col>
      <xdr:colOff>296402</xdr:colOff>
      <xdr:row>63</xdr:row>
      <xdr:rowOff>323718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1377" y="362667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125508</xdr:colOff>
      <xdr:row>64</xdr:row>
      <xdr:rowOff>80684</xdr:rowOff>
    </xdr:from>
    <xdr:to>
      <xdr:col>16</xdr:col>
      <xdr:colOff>269508</xdr:colOff>
      <xdr:row>64</xdr:row>
      <xdr:rowOff>332684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4483" y="3665668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147920</xdr:colOff>
      <xdr:row>68</xdr:row>
      <xdr:rowOff>71718</xdr:rowOff>
    </xdr:from>
    <xdr:to>
      <xdr:col>16</xdr:col>
      <xdr:colOff>291920</xdr:colOff>
      <xdr:row>68</xdr:row>
      <xdr:rowOff>323718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5895" y="660146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180953</xdr:colOff>
      <xdr:row>91</xdr:row>
      <xdr:rowOff>64412</xdr:rowOff>
    </xdr:from>
    <xdr:to>
      <xdr:col>16</xdr:col>
      <xdr:colOff>324953</xdr:colOff>
      <xdr:row>91</xdr:row>
      <xdr:rowOff>316412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6667" y="6321516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152400</xdr:colOff>
      <xdr:row>47</xdr:row>
      <xdr:rowOff>61473</xdr:rowOff>
    </xdr:from>
    <xdr:to>
      <xdr:col>16</xdr:col>
      <xdr:colOff>296400</xdr:colOff>
      <xdr:row>47</xdr:row>
      <xdr:rowOff>313473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975" y="206267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158801</xdr:colOff>
      <xdr:row>57</xdr:row>
      <xdr:rowOff>76200</xdr:rowOff>
    </xdr:from>
    <xdr:to>
      <xdr:col>16</xdr:col>
      <xdr:colOff>302801</xdr:colOff>
      <xdr:row>57</xdr:row>
      <xdr:rowOff>328200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7776" y="411289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168649</xdr:colOff>
      <xdr:row>29</xdr:row>
      <xdr:rowOff>103016</xdr:rowOff>
    </xdr:from>
    <xdr:to>
      <xdr:col>16</xdr:col>
      <xdr:colOff>312649</xdr:colOff>
      <xdr:row>29</xdr:row>
      <xdr:rowOff>327487</xdr:rowOff>
    </xdr:to>
    <xdr:pic>
      <xdr:nvPicPr>
        <xdr:cNvPr id="247" name="图片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4149" y="23305916"/>
          <a:ext cx="144000" cy="2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150719</xdr:colOff>
      <xdr:row>28</xdr:row>
      <xdr:rowOff>76920</xdr:rowOff>
    </xdr:from>
    <xdr:to>
      <xdr:col>16</xdr:col>
      <xdr:colOff>294719</xdr:colOff>
      <xdr:row>28</xdr:row>
      <xdr:rowOff>292920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6219" y="22898820"/>
          <a:ext cx="144000" cy="2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53788</xdr:colOff>
      <xdr:row>30</xdr:row>
      <xdr:rowOff>146637</xdr:rowOff>
    </xdr:from>
    <xdr:to>
      <xdr:col>16</xdr:col>
      <xdr:colOff>413788</xdr:colOff>
      <xdr:row>30</xdr:row>
      <xdr:rowOff>260937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915" y="25291415"/>
          <a:ext cx="36004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179134</xdr:colOff>
      <xdr:row>27</xdr:row>
      <xdr:rowOff>44824</xdr:rowOff>
    </xdr:from>
    <xdr:to>
      <xdr:col>16</xdr:col>
      <xdr:colOff>323134</xdr:colOff>
      <xdr:row>27</xdr:row>
      <xdr:rowOff>282424</xdr:rowOff>
    </xdr:to>
    <xdr:pic>
      <xdr:nvPicPr>
        <xdr:cNvPr id="326" name="图片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8840" y="20842942"/>
          <a:ext cx="144000" cy="2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125505</xdr:colOff>
      <xdr:row>34</xdr:row>
      <xdr:rowOff>62835</xdr:rowOff>
    </xdr:from>
    <xdr:to>
      <xdr:col>16</xdr:col>
      <xdr:colOff>341505</xdr:colOff>
      <xdr:row>34</xdr:row>
      <xdr:rowOff>336226</xdr:rowOff>
    </xdr:to>
    <xdr:pic>
      <xdr:nvPicPr>
        <xdr:cNvPr id="327" name="图片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9157" y="23552313"/>
          <a:ext cx="216000" cy="27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156881</xdr:colOff>
      <xdr:row>33</xdr:row>
      <xdr:rowOff>91797</xdr:rowOff>
    </xdr:from>
    <xdr:to>
      <xdr:col>16</xdr:col>
      <xdr:colOff>349622</xdr:colOff>
      <xdr:row>33</xdr:row>
      <xdr:rowOff>370705</xdr:rowOff>
    </xdr:to>
    <xdr:pic>
      <xdr:nvPicPr>
        <xdr:cNvPr id="328" name="图片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5420" y="2637980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129667</xdr:colOff>
      <xdr:row>32</xdr:row>
      <xdr:rowOff>36935</xdr:rowOff>
    </xdr:from>
    <xdr:to>
      <xdr:col>16</xdr:col>
      <xdr:colOff>322729</xdr:colOff>
      <xdr:row>32</xdr:row>
      <xdr:rowOff>363107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319" y="22764413"/>
          <a:ext cx="193062" cy="326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97973</xdr:colOff>
      <xdr:row>35</xdr:row>
      <xdr:rowOff>54429</xdr:rowOff>
    </xdr:from>
    <xdr:to>
      <xdr:col>16</xdr:col>
      <xdr:colOff>273523</xdr:colOff>
      <xdr:row>35</xdr:row>
      <xdr:rowOff>272143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6365" y="27104340"/>
          <a:ext cx="175260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174172</xdr:colOff>
      <xdr:row>81</xdr:row>
      <xdr:rowOff>65314</xdr:rowOff>
    </xdr:from>
    <xdr:to>
      <xdr:col>16</xdr:col>
      <xdr:colOff>318172</xdr:colOff>
      <xdr:row>81</xdr:row>
      <xdr:rowOff>317314</xdr:rowOff>
    </xdr:to>
    <xdr:pic>
      <xdr:nvPicPr>
        <xdr:cNvPr id="360" name="图片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822565" y="82391250"/>
          <a:ext cx="1441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172569</xdr:colOff>
      <xdr:row>48</xdr:row>
      <xdr:rowOff>73702</xdr:rowOff>
    </xdr:from>
    <xdr:to>
      <xdr:col>16</xdr:col>
      <xdr:colOff>316569</xdr:colOff>
      <xdr:row>48</xdr:row>
      <xdr:rowOff>325702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660" y="515461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121920</xdr:colOff>
      <xdr:row>10</xdr:row>
      <xdr:rowOff>45720</xdr:rowOff>
    </xdr:from>
    <xdr:to>
      <xdr:col>16</xdr:col>
      <xdr:colOff>297180</xdr:colOff>
      <xdr:row>10</xdr:row>
      <xdr:rowOff>330112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70495" y="4218940"/>
          <a:ext cx="175260" cy="283845"/>
        </a:xfrm>
        <a:prstGeom prst="rect">
          <a:avLst/>
        </a:prstGeom>
      </xdr:spPr>
    </xdr:pic>
    <xdr:clientData/>
  </xdr:twoCellAnchor>
  <xdr:twoCellAnchor>
    <xdr:from>
      <xdr:col>16</xdr:col>
      <xdr:colOff>105655</xdr:colOff>
      <xdr:row>37</xdr:row>
      <xdr:rowOff>68517</xdr:rowOff>
    </xdr:from>
    <xdr:to>
      <xdr:col>16</xdr:col>
      <xdr:colOff>249655</xdr:colOff>
      <xdr:row>37</xdr:row>
      <xdr:rowOff>320517</xdr:rowOff>
    </xdr:to>
    <xdr:pic>
      <xdr:nvPicPr>
        <xdr:cNvPr id="336" name="Picture 34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 cstate="print"/>
        <a:srcRect l="41048" t="5377" r="20177" b="9789"/>
        <a:stretch>
          <a:fillRect/>
        </a:stretch>
      </xdr:blipFill>
      <xdr:spPr>
        <a:xfrm>
          <a:off x="7753985" y="3511931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31</xdr:row>
      <xdr:rowOff>47625</xdr:rowOff>
    </xdr:from>
    <xdr:to>
      <xdr:col>16</xdr:col>
      <xdr:colOff>366993</xdr:colOff>
      <xdr:row>31</xdr:row>
      <xdr:rowOff>295275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3350" y="25573990"/>
          <a:ext cx="26162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89648</xdr:colOff>
      <xdr:row>53</xdr:row>
      <xdr:rowOff>56030</xdr:rowOff>
    </xdr:from>
    <xdr:to>
      <xdr:col>16</xdr:col>
      <xdr:colOff>470647</xdr:colOff>
      <xdr:row>53</xdr:row>
      <xdr:rowOff>233426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8110" y="5648134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142875</xdr:colOff>
      <xdr:row>16</xdr:row>
      <xdr:rowOff>38100</xdr:rowOff>
    </xdr:from>
    <xdr:to>
      <xdr:col>16</xdr:col>
      <xdr:colOff>314325</xdr:colOff>
      <xdr:row>16</xdr:row>
      <xdr:rowOff>360501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1450" y="1222184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18</xdr:row>
      <xdr:rowOff>67234</xdr:rowOff>
    </xdr:from>
    <xdr:to>
      <xdr:col>16</xdr:col>
      <xdr:colOff>399228</xdr:colOff>
      <xdr:row>18</xdr:row>
      <xdr:rowOff>302558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2560" y="1491742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55</xdr:row>
      <xdr:rowOff>67234</xdr:rowOff>
    </xdr:from>
    <xdr:to>
      <xdr:col>16</xdr:col>
      <xdr:colOff>399228</xdr:colOff>
      <xdr:row>55</xdr:row>
      <xdr:rowOff>302558</xdr:rowOff>
    </xdr:to>
    <xdr:pic>
      <xdr:nvPicPr>
        <xdr:cNvPr id="382" name="图片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2560" y="5839714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142875</xdr:colOff>
      <xdr:row>11</xdr:row>
      <xdr:rowOff>28576</xdr:rowOff>
    </xdr:from>
    <xdr:to>
      <xdr:col>16</xdr:col>
      <xdr:colOff>419100</xdr:colOff>
      <xdr:row>11</xdr:row>
      <xdr:rowOff>365126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A2AD0C0-13E2-4901-95B9-59428941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791450" y="93754576"/>
          <a:ext cx="276225" cy="336550"/>
        </a:xfrm>
        <a:prstGeom prst="rect">
          <a:avLst/>
        </a:prstGeom>
      </xdr:spPr>
    </xdr:pic>
    <xdr:clientData/>
  </xdr:twoCellAnchor>
  <xdr:twoCellAnchor>
    <xdr:from>
      <xdr:col>16</xdr:col>
      <xdr:colOff>119742</xdr:colOff>
      <xdr:row>38</xdr:row>
      <xdr:rowOff>43543</xdr:rowOff>
    </xdr:from>
    <xdr:to>
      <xdr:col>16</xdr:col>
      <xdr:colOff>350261</xdr:colOff>
      <xdr:row>38</xdr:row>
      <xdr:rowOff>250371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928C3B2E-7242-4D4A-AB57-0B696737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8317" y="25522918"/>
          <a:ext cx="230519" cy="20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104776</xdr:colOff>
      <xdr:row>44</xdr:row>
      <xdr:rowOff>85726</xdr:rowOff>
    </xdr:from>
    <xdr:to>
      <xdr:col>16</xdr:col>
      <xdr:colOff>355535</xdr:colOff>
      <xdr:row>44</xdr:row>
      <xdr:rowOff>276225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AA1E03E-8722-49E0-8AD4-23ABC42D6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753351" y="27098626"/>
          <a:ext cx="250759" cy="190499"/>
        </a:xfrm>
        <a:prstGeom prst="rect">
          <a:avLst/>
        </a:prstGeom>
      </xdr:spPr>
    </xdr:pic>
    <xdr:clientData/>
  </xdr:twoCellAnchor>
  <xdr:twoCellAnchor>
    <xdr:from>
      <xdr:col>16</xdr:col>
      <xdr:colOff>100853</xdr:colOff>
      <xdr:row>22</xdr:row>
      <xdr:rowOff>67236</xdr:rowOff>
    </xdr:from>
    <xdr:to>
      <xdr:col>16</xdr:col>
      <xdr:colOff>440263</xdr:colOff>
      <xdr:row>22</xdr:row>
      <xdr:rowOff>291353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8DDFB70-7809-4AD8-BDEC-6CE19728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160559" y="13346207"/>
          <a:ext cx="339410" cy="224117"/>
        </a:xfrm>
        <a:prstGeom prst="rect">
          <a:avLst/>
        </a:prstGeom>
      </xdr:spPr>
    </xdr:pic>
    <xdr:clientData/>
  </xdr:twoCellAnchor>
  <xdr:twoCellAnchor>
    <xdr:from>
      <xdr:col>16</xdr:col>
      <xdr:colOff>100853</xdr:colOff>
      <xdr:row>23</xdr:row>
      <xdr:rowOff>100853</xdr:rowOff>
    </xdr:from>
    <xdr:to>
      <xdr:col>16</xdr:col>
      <xdr:colOff>448236</xdr:colOff>
      <xdr:row>23</xdr:row>
      <xdr:rowOff>353410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B7D9288F-81D0-4690-9441-C13A070F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765677" y="17189824"/>
          <a:ext cx="347383" cy="252557"/>
        </a:xfrm>
        <a:prstGeom prst="rect">
          <a:avLst/>
        </a:prstGeom>
      </xdr:spPr>
    </xdr:pic>
    <xdr:clientData/>
  </xdr:twoCellAnchor>
  <xdr:twoCellAnchor>
    <xdr:from>
      <xdr:col>16</xdr:col>
      <xdr:colOff>56030</xdr:colOff>
      <xdr:row>89</xdr:row>
      <xdr:rowOff>39189</xdr:rowOff>
    </xdr:from>
    <xdr:to>
      <xdr:col>16</xdr:col>
      <xdr:colOff>414618</xdr:colOff>
      <xdr:row>89</xdr:row>
      <xdr:rowOff>299436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32ABADA9-D0F0-5C42-E3AC-A1E8CBF0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0854" y="59856189"/>
          <a:ext cx="358588" cy="260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172085</xdr:colOff>
      <xdr:row>20</xdr:row>
      <xdr:rowOff>77470</xdr:rowOff>
    </xdr:from>
    <xdr:to>
      <xdr:col>16</xdr:col>
      <xdr:colOff>436843</xdr:colOff>
      <xdr:row>20</xdr:row>
      <xdr:rowOff>312794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22FFB8D-2B9D-49B1-B639-4983C311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660" y="16422370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70</xdr:row>
      <xdr:rowOff>171451</xdr:rowOff>
    </xdr:from>
    <xdr:to>
      <xdr:col>16</xdr:col>
      <xdr:colOff>513715</xdr:colOff>
      <xdr:row>70</xdr:row>
      <xdr:rowOff>304801</xdr:rowOff>
    </xdr:to>
    <xdr:pic>
      <xdr:nvPicPr>
        <xdr:cNvPr id="159" name="图片 158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42462451"/>
          <a:ext cx="48514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75</xdr:row>
      <xdr:rowOff>220976</xdr:rowOff>
    </xdr:from>
    <xdr:to>
      <xdr:col>16</xdr:col>
      <xdr:colOff>477999</xdr:colOff>
      <xdr:row>76</xdr:row>
      <xdr:rowOff>1562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05650" y="47083976"/>
          <a:ext cx="411324" cy="175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73</xdr:row>
      <xdr:rowOff>83840</xdr:rowOff>
    </xdr:from>
    <xdr:to>
      <xdr:col>16</xdr:col>
      <xdr:colOff>466725</xdr:colOff>
      <xdr:row>73</xdr:row>
      <xdr:rowOff>347034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067550" y="46184840"/>
          <a:ext cx="438150" cy="26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</xdr:colOff>
      <xdr:row>74</xdr:row>
      <xdr:rowOff>74315</xdr:rowOff>
    </xdr:from>
    <xdr:to>
      <xdr:col>16</xdr:col>
      <xdr:colOff>447675</xdr:colOff>
      <xdr:row>74</xdr:row>
      <xdr:rowOff>337509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048500" y="46556315"/>
          <a:ext cx="438150" cy="26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104776</xdr:colOff>
      <xdr:row>83</xdr:row>
      <xdr:rowOff>57151</xdr:rowOff>
    </xdr:from>
    <xdr:to>
      <xdr:col>16</xdr:col>
      <xdr:colOff>505858</xdr:colOff>
      <xdr:row>83</xdr:row>
      <xdr:rowOff>323850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51130201"/>
          <a:ext cx="401082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85725</xdr:colOff>
      <xdr:row>86</xdr:row>
      <xdr:rowOff>85726</xdr:rowOff>
    </xdr:from>
    <xdr:to>
      <xdr:col>16</xdr:col>
      <xdr:colOff>506349</xdr:colOff>
      <xdr:row>86</xdr:row>
      <xdr:rowOff>314326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54206776"/>
          <a:ext cx="420624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168088</xdr:colOff>
      <xdr:row>92</xdr:row>
      <xdr:rowOff>45384</xdr:rowOff>
    </xdr:from>
    <xdr:to>
      <xdr:col>16</xdr:col>
      <xdr:colOff>380021</xdr:colOff>
      <xdr:row>92</xdr:row>
      <xdr:rowOff>317609</xdr:rowOff>
    </xdr:to>
    <xdr:pic>
      <xdr:nvPicPr>
        <xdr:cNvPr id="203" name="图片 20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663" y="63710484"/>
          <a:ext cx="211933" cy="27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89647</xdr:colOff>
      <xdr:row>51</xdr:row>
      <xdr:rowOff>112059</xdr:rowOff>
    </xdr:from>
    <xdr:to>
      <xdr:col>16</xdr:col>
      <xdr:colOff>394447</xdr:colOff>
      <xdr:row>51</xdr:row>
      <xdr:rowOff>350184</xdr:rowOff>
    </xdr:to>
    <xdr:pic>
      <xdr:nvPicPr>
        <xdr:cNvPr id="142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9353" y="33247853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78441</xdr:colOff>
      <xdr:row>14</xdr:row>
      <xdr:rowOff>44823</xdr:rowOff>
    </xdr:from>
    <xdr:to>
      <xdr:col>16</xdr:col>
      <xdr:colOff>337777</xdr:colOff>
      <xdr:row>14</xdr:row>
      <xdr:rowOff>347382</xdr:rowOff>
    </xdr:to>
    <xdr:pic>
      <xdr:nvPicPr>
        <xdr:cNvPr id="143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8147" y="9894794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145677</xdr:colOff>
      <xdr:row>82</xdr:row>
      <xdr:rowOff>72678</xdr:rowOff>
    </xdr:from>
    <xdr:to>
      <xdr:col>16</xdr:col>
      <xdr:colOff>444116</xdr:colOff>
      <xdr:row>82</xdr:row>
      <xdr:rowOff>324678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4652" y="59775378"/>
          <a:ext cx="298439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125667</xdr:colOff>
      <xdr:row>61</xdr:row>
      <xdr:rowOff>112858</xdr:rowOff>
    </xdr:from>
    <xdr:to>
      <xdr:col>16</xdr:col>
      <xdr:colOff>504265</xdr:colOff>
      <xdr:row>61</xdr:row>
      <xdr:rowOff>280559</xdr:rowOff>
    </xdr:to>
    <xdr:pic>
      <xdr:nvPicPr>
        <xdr:cNvPr id="218" name="图片 217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4642" y="41546608"/>
          <a:ext cx="378598" cy="167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69</xdr:row>
      <xdr:rowOff>142876</xdr:rowOff>
    </xdr:from>
    <xdr:to>
      <xdr:col>16</xdr:col>
      <xdr:colOff>513715</xdr:colOff>
      <xdr:row>69</xdr:row>
      <xdr:rowOff>276226</xdr:rowOff>
    </xdr:to>
    <xdr:pic>
      <xdr:nvPicPr>
        <xdr:cNvPr id="223" name="图片 22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49158526"/>
          <a:ext cx="48514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89648</xdr:colOff>
      <xdr:row>46</xdr:row>
      <xdr:rowOff>63874</xdr:rowOff>
    </xdr:from>
    <xdr:to>
      <xdr:col>16</xdr:col>
      <xdr:colOff>459441</xdr:colOff>
      <xdr:row>46</xdr:row>
      <xdr:rowOff>327969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8623" y="31210624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85</xdr:row>
      <xdr:rowOff>0</xdr:rowOff>
    </xdr:from>
    <xdr:to>
      <xdr:col>16</xdr:col>
      <xdr:colOff>422586</xdr:colOff>
      <xdr:row>85</xdr:row>
      <xdr:rowOff>302559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134225" y="62750700"/>
          <a:ext cx="327336" cy="302559"/>
        </a:xfrm>
        <a:prstGeom prst="rect">
          <a:avLst/>
        </a:prstGeom>
      </xdr:spPr>
    </xdr:pic>
    <xdr:clientData/>
  </xdr:twoCellAnchor>
  <xdr:twoCellAnchor>
    <xdr:from>
      <xdr:col>16</xdr:col>
      <xdr:colOff>78441</xdr:colOff>
      <xdr:row>84</xdr:row>
      <xdr:rowOff>100853</xdr:rowOff>
    </xdr:from>
    <xdr:to>
      <xdr:col>16</xdr:col>
      <xdr:colOff>477767</xdr:colOff>
      <xdr:row>84</xdr:row>
      <xdr:rowOff>300880</xdr:rowOff>
    </xdr:to>
    <xdr:pic>
      <xdr:nvPicPr>
        <xdr:cNvPr id="253" name="图片 252" descr="1711424380798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10283" t="22129" r="7456" b="4184"/>
        <a:stretch>
          <a:fillRect/>
        </a:stretch>
      </xdr:blipFill>
      <xdr:spPr>
        <a:xfrm>
          <a:off x="7138147" y="62450382"/>
          <a:ext cx="399326" cy="200027"/>
        </a:xfrm>
        <a:prstGeom prst="rect">
          <a:avLst/>
        </a:prstGeom>
      </xdr:spPr>
    </xdr:pic>
    <xdr:clientData/>
  </xdr:twoCellAnchor>
  <xdr:twoCellAnchor>
    <xdr:from>
      <xdr:col>16</xdr:col>
      <xdr:colOff>161925</xdr:colOff>
      <xdr:row>45</xdr:row>
      <xdr:rowOff>47625</xdr:rowOff>
    </xdr:from>
    <xdr:to>
      <xdr:col>16</xdr:col>
      <xdr:colOff>468525</xdr:colOff>
      <xdr:row>45</xdr:row>
      <xdr:rowOff>299625</xdr:rowOff>
    </xdr:to>
    <xdr:pic>
      <xdr:nvPicPr>
        <xdr:cNvPr id="255" name="图片 25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6984325"/>
          <a:ext cx="3066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87</xdr:row>
      <xdr:rowOff>66675</xdr:rowOff>
    </xdr:from>
    <xdr:to>
      <xdr:col>16</xdr:col>
      <xdr:colOff>453363</xdr:colOff>
      <xdr:row>87</xdr:row>
      <xdr:rowOff>318675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61826775"/>
          <a:ext cx="32953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88</xdr:row>
      <xdr:rowOff>38100</xdr:rowOff>
    </xdr:from>
    <xdr:to>
      <xdr:col>16</xdr:col>
      <xdr:colOff>480261</xdr:colOff>
      <xdr:row>88</xdr:row>
      <xdr:rowOff>326100</xdr:rowOff>
    </xdr:to>
    <xdr:pic>
      <xdr:nvPicPr>
        <xdr:cNvPr id="172" name="图片 17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2179200"/>
          <a:ext cx="385011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90</xdr:row>
      <xdr:rowOff>57150</xdr:rowOff>
    </xdr:from>
    <xdr:to>
      <xdr:col>16</xdr:col>
      <xdr:colOff>463998</xdr:colOff>
      <xdr:row>90</xdr:row>
      <xdr:rowOff>345150</xdr:rowOff>
    </xdr:to>
    <xdr:pic>
      <xdr:nvPicPr>
        <xdr:cNvPr id="199" name="图片 19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2960250"/>
          <a:ext cx="368748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93</xdr:row>
      <xdr:rowOff>47625</xdr:rowOff>
    </xdr:from>
    <xdr:to>
      <xdr:col>16</xdr:col>
      <xdr:colOff>482951</xdr:colOff>
      <xdr:row>93</xdr:row>
      <xdr:rowOff>299625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4093725"/>
          <a:ext cx="387701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94</xdr:row>
      <xdr:rowOff>66675</xdr:rowOff>
    </xdr:from>
    <xdr:to>
      <xdr:col>16</xdr:col>
      <xdr:colOff>462428</xdr:colOff>
      <xdr:row>94</xdr:row>
      <xdr:rowOff>318675</xdr:rowOff>
    </xdr:to>
    <xdr:pic>
      <xdr:nvPicPr>
        <xdr:cNvPr id="200" name="图片 19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64493775"/>
          <a:ext cx="357653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99</xdr:row>
      <xdr:rowOff>57150</xdr:rowOff>
    </xdr:from>
    <xdr:to>
      <xdr:col>16</xdr:col>
      <xdr:colOff>405912</xdr:colOff>
      <xdr:row>99</xdr:row>
      <xdr:rowOff>309150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762875" y="68294250"/>
          <a:ext cx="291612" cy="252000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100</xdr:row>
      <xdr:rowOff>57150</xdr:rowOff>
    </xdr:from>
    <xdr:to>
      <xdr:col>16</xdr:col>
      <xdr:colOff>532856</xdr:colOff>
      <xdr:row>100</xdr:row>
      <xdr:rowOff>309150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667625" y="68675250"/>
          <a:ext cx="513806" cy="252000"/>
        </a:xfrm>
        <a:prstGeom prst="rect">
          <a:avLst/>
        </a:prstGeom>
      </xdr:spPr>
    </xdr:pic>
    <xdr:clientData/>
  </xdr:twoCellAnchor>
  <xdr:twoCellAnchor>
    <xdr:from>
      <xdr:col>16</xdr:col>
      <xdr:colOff>152400</xdr:colOff>
      <xdr:row>59</xdr:row>
      <xdr:rowOff>76200</xdr:rowOff>
    </xdr:from>
    <xdr:to>
      <xdr:col>16</xdr:col>
      <xdr:colOff>445033</xdr:colOff>
      <xdr:row>59</xdr:row>
      <xdr:rowOff>326158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800975" y="37090350"/>
          <a:ext cx="292633" cy="249958"/>
        </a:xfrm>
        <a:prstGeom prst="rect">
          <a:avLst/>
        </a:prstGeom>
      </xdr:spPr>
    </xdr:pic>
    <xdr:clientData/>
  </xdr:twoCellAnchor>
  <xdr:twoCellAnchor>
    <xdr:from>
      <xdr:col>16</xdr:col>
      <xdr:colOff>85726</xdr:colOff>
      <xdr:row>80</xdr:row>
      <xdr:rowOff>38100</xdr:rowOff>
    </xdr:from>
    <xdr:to>
      <xdr:col>16</xdr:col>
      <xdr:colOff>394165</xdr:colOff>
      <xdr:row>80</xdr:row>
      <xdr:rowOff>326100</xdr:rowOff>
    </xdr:to>
    <xdr:pic>
      <xdr:nvPicPr>
        <xdr:cNvPr id="213" name="图片 212" descr="C:\Users\Administrator\AppData\Local\Temp\企业微信截图_1736401112348.pn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56083200"/>
          <a:ext cx="308439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102342</xdr:colOff>
      <xdr:row>62</xdr:row>
      <xdr:rowOff>56032</xdr:rowOff>
    </xdr:from>
    <xdr:to>
      <xdr:col>17</xdr:col>
      <xdr:colOff>5602</xdr:colOff>
      <xdr:row>62</xdr:row>
      <xdr:rowOff>358589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7166" y="23297032"/>
          <a:ext cx="463554" cy="302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100854</xdr:colOff>
      <xdr:row>65</xdr:row>
      <xdr:rowOff>78442</xdr:rowOff>
    </xdr:from>
    <xdr:to>
      <xdr:col>16</xdr:col>
      <xdr:colOff>476807</xdr:colOff>
      <xdr:row>65</xdr:row>
      <xdr:rowOff>324971</xdr:rowOff>
    </xdr:to>
    <xdr:pic>
      <xdr:nvPicPr>
        <xdr:cNvPr id="248" name="图片 247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678" y="24462442"/>
          <a:ext cx="375953" cy="24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281608</xdr:colOff>
      <xdr:row>8</xdr:row>
      <xdr:rowOff>57979</xdr:rowOff>
    </xdr:from>
    <xdr:to>
      <xdr:col>16</xdr:col>
      <xdr:colOff>493386</xdr:colOff>
      <xdr:row>8</xdr:row>
      <xdr:rowOff>309979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673" y="2592457"/>
          <a:ext cx="21177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306456</xdr:colOff>
      <xdr:row>9</xdr:row>
      <xdr:rowOff>49695</xdr:rowOff>
    </xdr:from>
    <xdr:to>
      <xdr:col>16</xdr:col>
      <xdr:colOff>487642</xdr:colOff>
      <xdr:row>9</xdr:row>
      <xdr:rowOff>301695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1521" y="2965173"/>
          <a:ext cx="181186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281608</xdr:colOff>
      <xdr:row>10</xdr:row>
      <xdr:rowOff>49695</xdr:rowOff>
    </xdr:from>
    <xdr:to>
      <xdr:col>16</xdr:col>
      <xdr:colOff>476292</xdr:colOff>
      <xdr:row>10</xdr:row>
      <xdr:rowOff>301695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673" y="3346173"/>
          <a:ext cx="194684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273326</xdr:colOff>
      <xdr:row>12</xdr:row>
      <xdr:rowOff>66262</xdr:rowOff>
    </xdr:from>
    <xdr:to>
      <xdr:col>16</xdr:col>
      <xdr:colOff>485104</xdr:colOff>
      <xdr:row>12</xdr:row>
      <xdr:rowOff>318262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391" y="4124740"/>
          <a:ext cx="21177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240195</xdr:colOff>
      <xdr:row>13</xdr:row>
      <xdr:rowOff>74543</xdr:rowOff>
    </xdr:from>
    <xdr:to>
      <xdr:col>16</xdr:col>
      <xdr:colOff>421381</xdr:colOff>
      <xdr:row>13</xdr:row>
      <xdr:rowOff>326543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260" y="4514021"/>
          <a:ext cx="181186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223630</xdr:colOff>
      <xdr:row>14</xdr:row>
      <xdr:rowOff>74543</xdr:rowOff>
    </xdr:from>
    <xdr:to>
      <xdr:col>16</xdr:col>
      <xdr:colOff>418314</xdr:colOff>
      <xdr:row>14</xdr:row>
      <xdr:rowOff>326543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695" y="4895021"/>
          <a:ext cx="194684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265043</xdr:colOff>
      <xdr:row>11</xdr:row>
      <xdr:rowOff>57978</xdr:rowOff>
    </xdr:from>
    <xdr:to>
      <xdr:col>16</xdr:col>
      <xdr:colOff>451708</xdr:colOff>
      <xdr:row>11</xdr:row>
      <xdr:rowOff>309978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108" y="3735456"/>
          <a:ext cx="186665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231913</xdr:colOff>
      <xdr:row>15</xdr:row>
      <xdr:rowOff>57978</xdr:rowOff>
    </xdr:from>
    <xdr:to>
      <xdr:col>16</xdr:col>
      <xdr:colOff>418578</xdr:colOff>
      <xdr:row>15</xdr:row>
      <xdr:rowOff>309978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978" y="5259456"/>
          <a:ext cx="186665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231911</xdr:colOff>
      <xdr:row>16</xdr:row>
      <xdr:rowOff>57978</xdr:rowOff>
    </xdr:from>
    <xdr:to>
      <xdr:col>16</xdr:col>
      <xdr:colOff>428366</xdr:colOff>
      <xdr:row>16</xdr:row>
      <xdr:rowOff>345978</xdr:rowOff>
    </xdr:to>
    <xdr:pic>
      <xdr:nvPicPr>
        <xdr:cNvPr id="18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976" y="5640456"/>
          <a:ext cx="196455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273327</xdr:colOff>
      <xdr:row>17</xdr:row>
      <xdr:rowOff>24848</xdr:rowOff>
    </xdr:from>
    <xdr:to>
      <xdr:col>16</xdr:col>
      <xdr:colOff>469782</xdr:colOff>
      <xdr:row>17</xdr:row>
      <xdr:rowOff>312848</xdr:rowOff>
    </xdr:to>
    <xdr:pic>
      <xdr:nvPicPr>
        <xdr:cNvPr id="19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392" y="5988326"/>
          <a:ext cx="196455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157369</xdr:colOff>
      <xdr:row>18</xdr:row>
      <xdr:rowOff>57978</xdr:rowOff>
    </xdr:from>
    <xdr:to>
      <xdr:col>16</xdr:col>
      <xdr:colOff>475836</xdr:colOff>
      <xdr:row>18</xdr:row>
      <xdr:rowOff>345978</xdr:rowOff>
    </xdr:to>
    <xdr:pic>
      <xdr:nvPicPr>
        <xdr:cNvPr id="23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2434" y="6402456"/>
          <a:ext cx="31846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198782</xdr:colOff>
      <xdr:row>19</xdr:row>
      <xdr:rowOff>49696</xdr:rowOff>
    </xdr:from>
    <xdr:to>
      <xdr:col>16</xdr:col>
      <xdr:colOff>517249</xdr:colOff>
      <xdr:row>19</xdr:row>
      <xdr:rowOff>337696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3847" y="6775174"/>
          <a:ext cx="31846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41416</xdr:colOff>
      <xdr:row>20</xdr:row>
      <xdr:rowOff>57981</xdr:rowOff>
    </xdr:from>
    <xdr:to>
      <xdr:col>16</xdr:col>
      <xdr:colOff>622677</xdr:colOff>
      <xdr:row>20</xdr:row>
      <xdr:rowOff>309981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6481" y="7164459"/>
          <a:ext cx="581261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132523</xdr:colOff>
      <xdr:row>21</xdr:row>
      <xdr:rowOff>57980</xdr:rowOff>
    </xdr:from>
    <xdr:to>
      <xdr:col>16</xdr:col>
      <xdr:colOff>547486</xdr:colOff>
      <xdr:row>21</xdr:row>
      <xdr:rowOff>345980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7588" y="7545458"/>
          <a:ext cx="414963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182218</xdr:colOff>
      <xdr:row>22</xdr:row>
      <xdr:rowOff>41413</xdr:rowOff>
    </xdr:from>
    <xdr:to>
      <xdr:col>16</xdr:col>
      <xdr:colOff>542033</xdr:colOff>
      <xdr:row>22</xdr:row>
      <xdr:rowOff>293413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7283" y="7909891"/>
          <a:ext cx="359815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182218</xdr:colOff>
      <xdr:row>23</xdr:row>
      <xdr:rowOff>66261</xdr:rowOff>
    </xdr:from>
    <xdr:to>
      <xdr:col>16</xdr:col>
      <xdr:colOff>529977</xdr:colOff>
      <xdr:row>23</xdr:row>
      <xdr:rowOff>318261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7283" y="8315739"/>
          <a:ext cx="347759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180148</xdr:colOff>
      <xdr:row>24</xdr:row>
      <xdr:rowOff>77030</xdr:rowOff>
    </xdr:from>
    <xdr:to>
      <xdr:col>16</xdr:col>
      <xdr:colOff>595111</xdr:colOff>
      <xdr:row>24</xdr:row>
      <xdr:rowOff>365030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173" y="8716205"/>
          <a:ext cx="414963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182218</xdr:colOff>
      <xdr:row>25</xdr:row>
      <xdr:rowOff>98563</xdr:rowOff>
    </xdr:from>
    <xdr:to>
      <xdr:col>16</xdr:col>
      <xdr:colOff>542033</xdr:colOff>
      <xdr:row>25</xdr:row>
      <xdr:rowOff>350563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243" y="9118738"/>
          <a:ext cx="359815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191743</xdr:colOff>
      <xdr:row>26</xdr:row>
      <xdr:rowOff>56736</xdr:rowOff>
    </xdr:from>
    <xdr:to>
      <xdr:col>16</xdr:col>
      <xdr:colOff>539502</xdr:colOff>
      <xdr:row>26</xdr:row>
      <xdr:rowOff>308736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768" y="9457911"/>
          <a:ext cx="347759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157369</xdr:colOff>
      <xdr:row>27</xdr:row>
      <xdr:rowOff>57978</xdr:rowOff>
    </xdr:from>
    <xdr:to>
      <xdr:col>16</xdr:col>
      <xdr:colOff>475836</xdr:colOff>
      <xdr:row>27</xdr:row>
      <xdr:rowOff>345978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394" y="9840153"/>
          <a:ext cx="31846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204994</xdr:colOff>
      <xdr:row>28</xdr:row>
      <xdr:rowOff>67503</xdr:rowOff>
    </xdr:from>
    <xdr:to>
      <xdr:col>16</xdr:col>
      <xdr:colOff>523461</xdr:colOff>
      <xdr:row>28</xdr:row>
      <xdr:rowOff>355503</xdr:rowOff>
    </xdr:to>
    <xdr:pic>
      <xdr:nvPicPr>
        <xdr:cNvPr id="34" name="图片 3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3019" y="10230678"/>
          <a:ext cx="31846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</xdr:row>
      <xdr:rowOff>85725</xdr:rowOff>
    </xdr:from>
    <xdr:to>
      <xdr:col>6</xdr:col>
      <xdr:colOff>666750</xdr:colOff>
      <xdr:row>4</xdr:row>
      <xdr:rowOff>445725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1352550"/>
          <a:ext cx="5715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5</xdr:row>
      <xdr:rowOff>85725</xdr:rowOff>
    </xdr:from>
    <xdr:to>
      <xdr:col>6</xdr:col>
      <xdr:colOff>628650</xdr:colOff>
      <xdr:row>5</xdr:row>
      <xdr:rowOff>438151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8799" y="1857375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6</xdr:row>
      <xdr:rowOff>95250</xdr:rowOff>
    </xdr:from>
    <xdr:to>
      <xdr:col>6</xdr:col>
      <xdr:colOff>695325</xdr:colOff>
      <xdr:row>6</xdr:row>
      <xdr:rowOff>455250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8799" y="2371725"/>
          <a:ext cx="55245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161924</xdr:colOff>
      <xdr:row>7</xdr:row>
      <xdr:rowOff>57150</xdr:rowOff>
    </xdr:from>
    <xdr:to>
      <xdr:col>6</xdr:col>
      <xdr:colOff>685799</xdr:colOff>
      <xdr:row>7</xdr:row>
      <xdr:rowOff>417150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7849" y="2838450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114299</xdr:colOff>
      <xdr:row>8</xdr:row>
      <xdr:rowOff>76200</xdr:rowOff>
    </xdr:from>
    <xdr:to>
      <xdr:col>6</xdr:col>
      <xdr:colOff>714374</xdr:colOff>
      <xdr:row>8</xdr:row>
      <xdr:rowOff>436200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4" y="3362325"/>
          <a:ext cx="6000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47625</xdr:rowOff>
    </xdr:from>
    <xdr:to>
      <xdr:col>6</xdr:col>
      <xdr:colOff>742951</xdr:colOff>
      <xdr:row>9</xdr:row>
      <xdr:rowOff>407625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0700" y="3838575"/>
          <a:ext cx="63817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180975</xdr:colOff>
      <xdr:row>3</xdr:row>
      <xdr:rowOff>38099</xdr:rowOff>
    </xdr:from>
    <xdr:to>
      <xdr:col>8</xdr:col>
      <xdr:colOff>542925</xdr:colOff>
      <xdr:row>3</xdr:row>
      <xdr:rowOff>466724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800099"/>
          <a:ext cx="3619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123825</xdr:colOff>
      <xdr:row>4</xdr:row>
      <xdr:rowOff>57150</xdr:rowOff>
    </xdr:from>
    <xdr:to>
      <xdr:col>8</xdr:col>
      <xdr:colOff>695325</xdr:colOff>
      <xdr:row>4</xdr:row>
      <xdr:rowOff>417150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0" y="1323975"/>
          <a:ext cx="5715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190499</xdr:colOff>
      <xdr:row>5</xdr:row>
      <xdr:rowOff>85725</xdr:rowOff>
    </xdr:from>
    <xdr:to>
      <xdr:col>8</xdr:col>
      <xdr:colOff>676275</xdr:colOff>
      <xdr:row>5</xdr:row>
      <xdr:rowOff>438151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4" y="1857375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190499</xdr:colOff>
      <xdr:row>6</xdr:row>
      <xdr:rowOff>114300</xdr:rowOff>
    </xdr:from>
    <xdr:to>
      <xdr:col>8</xdr:col>
      <xdr:colOff>742950</xdr:colOff>
      <xdr:row>6</xdr:row>
      <xdr:rowOff>474300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4" y="2390775"/>
          <a:ext cx="55245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171449</xdr:colOff>
      <xdr:row>7</xdr:row>
      <xdr:rowOff>85725</xdr:rowOff>
    </xdr:from>
    <xdr:to>
      <xdr:col>8</xdr:col>
      <xdr:colOff>695324</xdr:colOff>
      <xdr:row>7</xdr:row>
      <xdr:rowOff>445725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4224" y="2867025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180974</xdr:colOff>
      <xdr:row>8</xdr:row>
      <xdr:rowOff>47625</xdr:rowOff>
    </xdr:from>
    <xdr:to>
      <xdr:col>8</xdr:col>
      <xdr:colOff>781049</xdr:colOff>
      <xdr:row>8</xdr:row>
      <xdr:rowOff>407625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49" y="3333750"/>
          <a:ext cx="6000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161925</xdr:colOff>
      <xdr:row>10</xdr:row>
      <xdr:rowOff>57149</xdr:rowOff>
    </xdr:from>
    <xdr:to>
      <xdr:col>8</xdr:col>
      <xdr:colOff>695325</xdr:colOff>
      <xdr:row>10</xdr:row>
      <xdr:rowOff>417149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4352924"/>
          <a:ext cx="533400" cy="360000"/>
        </a:xfrm>
        <a:prstGeom prst="rect">
          <a:avLst/>
        </a:prstGeom>
      </xdr:spPr>
    </xdr:pic>
    <xdr:clientData/>
  </xdr:twoCellAnchor>
  <xdr:twoCellAnchor>
    <xdr:from>
      <xdr:col>10</xdr:col>
      <xdr:colOff>152400</xdr:colOff>
      <xdr:row>3</xdr:row>
      <xdr:rowOff>38099</xdr:rowOff>
    </xdr:from>
    <xdr:to>
      <xdr:col>10</xdr:col>
      <xdr:colOff>514350</xdr:colOff>
      <xdr:row>3</xdr:row>
      <xdr:rowOff>466724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2025" y="800099"/>
          <a:ext cx="3619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4</xdr:row>
      <xdr:rowOff>104775</xdr:rowOff>
    </xdr:from>
    <xdr:to>
      <xdr:col>10</xdr:col>
      <xdr:colOff>619125</xdr:colOff>
      <xdr:row>4</xdr:row>
      <xdr:rowOff>464775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371600"/>
          <a:ext cx="5715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142874</xdr:colOff>
      <xdr:row>5</xdr:row>
      <xdr:rowOff>76200</xdr:rowOff>
    </xdr:from>
    <xdr:to>
      <xdr:col>10</xdr:col>
      <xdr:colOff>628650</xdr:colOff>
      <xdr:row>5</xdr:row>
      <xdr:rowOff>428626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499" y="1847850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66674</xdr:colOff>
      <xdr:row>6</xdr:row>
      <xdr:rowOff>85725</xdr:rowOff>
    </xdr:from>
    <xdr:to>
      <xdr:col>10</xdr:col>
      <xdr:colOff>619125</xdr:colOff>
      <xdr:row>6</xdr:row>
      <xdr:rowOff>445725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299" y="2362200"/>
          <a:ext cx="55245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114299</xdr:colOff>
      <xdr:row>7</xdr:row>
      <xdr:rowOff>76200</xdr:rowOff>
    </xdr:from>
    <xdr:to>
      <xdr:col>10</xdr:col>
      <xdr:colOff>638174</xdr:colOff>
      <xdr:row>7</xdr:row>
      <xdr:rowOff>436200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3924" y="2857500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66674</xdr:colOff>
      <xdr:row>8</xdr:row>
      <xdr:rowOff>76200</xdr:rowOff>
    </xdr:from>
    <xdr:to>
      <xdr:col>10</xdr:col>
      <xdr:colOff>666749</xdr:colOff>
      <xdr:row>8</xdr:row>
      <xdr:rowOff>436200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299" y="3362325"/>
          <a:ext cx="6000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28575</xdr:colOff>
      <xdr:row>9</xdr:row>
      <xdr:rowOff>85725</xdr:rowOff>
    </xdr:from>
    <xdr:to>
      <xdr:col>10</xdr:col>
      <xdr:colOff>666751</xdr:colOff>
      <xdr:row>9</xdr:row>
      <xdr:rowOff>445725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3876675"/>
          <a:ext cx="63817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85724</xdr:colOff>
      <xdr:row>9</xdr:row>
      <xdr:rowOff>76198</xdr:rowOff>
    </xdr:from>
    <xdr:to>
      <xdr:col>8</xdr:col>
      <xdr:colOff>764835</xdr:colOff>
      <xdr:row>9</xdr:row>
      <xdr:rowOff>436198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3867148"/>
          <a:ext cx="67911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200024</xdr:colOff>
      <xdr:row>3</xdr:row>
      <xdr:rowOff>76200</xdr:rowOff>
    </xdr:from>
    <xdr:to>
      <xdr:col>18</xdr:col>
      <xdr:colOff>685800</xdr:colOff>
      <xdr:row>3</xdr:row>
      <xdr:rowOff>428626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7224" y="742950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161925</xdr:colOff>
      <xdr:row>5</xdr:row>
      <xdr:rowOff>76200</xdr:rowOff>
    </xdr:from>
    <xdr:to>
      <xdr:col>18</xdr:col>
      <xdr:colOff>657225</xdr:colOff>
      <xdr:row>5</xdr:row>
      <xdr:rowOff>436200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49125" y="1752600"/>
          <a:ext cx="495300" cy="3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219075</xdr:colOff>
      <xdr:row>4</xdr:row>
      <xdr:rowOff>57149</xdr:rowOff>
    </xdr:from>
    <xdr:to>
      <xdr:col>18</xdr:col>
      <xdr:colOff>581025</xdr:colOff>
      <xdr:row>4</xdr:row>
      <xdr:rowOff>417149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06275" y="1228724"/>
          <a:ext cx="36195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114300</xdr:colOff>
      <xdr:row>6</xdr:row>
      <xdr:rowOff>28574</xdr:rowOff>
    </xdr:from>
    <xdr:to>
      <xdr:col>18</xdr:col>
      <xdr:colOff>657225</xdr:colOff>
      <xdr:row>6</xdr:row>
      <xdr:rowOff>466725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00" y="2209799"/>
          <a:ext cx="542925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7</xdr:row>
      <xdr:rowOff>85725</xdr:rowOff>
    </xdr:from>
    <xdr:to>
      <xdr:col>18</xdr:col>
      <xdr:colOff>738600</xdr:colOff>
      <xdr:row>7</xdr:row>
      <xdr:rowOff>445725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2771775"/>
          <a:ext cx="6624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180974</xdr:colOff>
      <xdr:row>8</xdr:row>
      <xdr:rowOff>57150</xdr:rowOff>
    </xdr:from>
    <xdr:to>
      <xdr:col>18</xdr:col>
      <xdr:colOff>704849</xdr:colOff>
      <xdr:row>8</xdr:row>
      <xdr:rowOff>417150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8174" y="3248025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200024</xdr:colOff>
      <xdr:row>3</xdr:row>
      <xdr:rowOff>76200</xdr:rowOff>
    </xdr:from>
    <xdr:to>
      <xdr:col>20</xdr:col>
      <xdr:colOff>685800</xdr:colOff>
      <xdr:row>3</xdr:row>
      <xdr:rowOff>428626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7224" y="742950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161925</xdr:colOff>
      <xdr:row>5</xdr:row>
      <xdr:rowOff>76200</xdr:rowOff>
    </xdr:from>
    <xdr:to>
      <xdr:col>20</xdr:col>
      <xdr:colOff>657225</xdr:colOff>
      <xdr:row>5</xdr:row>
      <xdr:rowOff>436200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49125" y="1752600"/>
          <a:ext cx="495300" cy="3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219075</xdr:colOff>
      <xdr:row>4</xdr:row>
      <xdr:rowOff>57149</xdr:rowOff>
    </xdr:from>
    <xdr:to>
      <xdr:col>20</xdr:col>
      <xdr:colOff>581025</xdr:colOff>
      <xdr:row>4</xdr:row>
      <xdr:rowOff>417149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06275" y="1228724"/>
          <a:ext cx="36195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114300</xdr:colOff>
      <xdr:row>6</xdr:row>
      <xdr:rowOff>28574</xdr:rowOff>
    </xdr:from>
    <xdr:to>
      <xdr:col>20</xdr:col>
      <xdr:colOff>657225</xdr:colOff>
      <xdr:row>6</xdr:row>
      <xdr:rowOff>466725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00" y="2209799"/>
          <a:ext cx="542925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76200</xdr:colOff>
      <xdr:row>7</xdr:row>
      <xdr:rowOff>85725</xdr:rowOff>
    </xdr:from>
    <xdr:to>
      <xdr:col>20</xdr:col>
      <xdr:colOff>738600</xdr:colOff>
      <xdr:row>7</xdr:row>
      <xdr:rowOff>445725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2771775"/>
          <a:ext cx="6624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180974</xdr:colOff>
      <xdr:row>8</xdr:row>
      <xdr:rowOff>57150</xdr:rowOff>
    </xdr:from>
    <xdr:to>
      <xdr:col>20</xdr:col>
      <xdr:colOff>704849</xdr:colOff>
      <xdr:row>8</xdr:row>
      <xdr:rowOff>417150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8174" y="3248025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200024</xdr:colOff>
      <xdr:row>3</xdr:row>
      <xdr:rowOff>76200</xdr:rowOff>
    </xdr:from>
    <xdr:to>
      <xdr:col>22</xdr:col>
      <xdr:colOff>685800</xdr:colOff>
      <xdr:row>3</xdr:row>
      <xdr:rowOff>428626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7224" y="742950"/>
          <a:ext cx="485776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161925</xdr:colOff>
      <xdr:row>5</xdr:row>
      <xdr:rowOff>76200</xdr:rowOff>
    </xdr:from>
    <xdr:to>
      <xdr:col>22</xdr:col>
      <xdr:colOff>657225</xdr:colOff>
      <xdr:row>5</xdr:row>
      <xdr:rowOff>436200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49125" y="1752600"/>
          <a:ext cx="495300" cy="3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219075</xdr:colOff>
      <xdr:row>4</xdr:row>
      <xdr:rowOff>57149</xdr:rowOff>
    </xdr:from>
    <xdr:to>
      <xdr:col>22</xdr:col>
      <xdr:colOff>581025</xdr:colOff>
      <xdr:row>4</xdr:row>
      <xdr:rowOff>417149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06275" y="1228724"/>
          <a:ext cx="36195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114300</xdr:colOff>
      <xdr:row>6</xdr:row>
      <xdr:rowOff>28574</xdr:rowOff>
    </xdr:from>
    <xdr:to>
      <xdr:col>22</xdr:col>
      <xdr:colOff>657225</xdr:colOff>
      <xdr:row>6</xdr:row>
      <xdr:rowOff>466725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00" y="2209799"/>
          <a:ext cx="542925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76200</xdr:colOff>
      <xdr:row>7</xdr:row>
      <xdr:rowOff>85725</xdr:rowOff>
    </xdr:from>
    <xdr:to>
      <xdr:col>22</xdr:col>
      <xdr:colOff>738600</xdr:colOff>
      <xdr:row>7</xdr:row>
      <xdr:rowOff>445725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2771775"/>
          <a:ext cx="6624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180974</xdr:colOff>
      <xdr:row>8</xdr:row>
      <xdr:rowOff>57150</xdr:rowOff>
    </xdr:from>
    <xdr:to>
      <xdr:col>22</xdr:col>
      <xdr:colOff>704849</xdr:colOff>
      <xdr:row>8</xdr:row>
      <xdr:rowOff>417150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8174" y="3248025"/>
          <a:ext cx="52387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6</xdr:row>
      <xdr:rowOff>466725</xdr:rowOff>
    </xdr:from>
    <xdr:to>
      <xdr:col>4</xdr:col>
      <xdr:colOff>547938</xdr:colOff>
      <xdr:row>7</xdr:row>
      <xdr:rowOff>321900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647950"/>
          <a:ext cx="481263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85725</xdr:colOff>
      <xdr:row>6</xdr:row>
      <xdr:rowOff>438150</xdr:rowOff>
    </xdr:from>
    <xdr:to>
      <xdr:col>16</xdr:col>
      <xdr:colOff>546660</xdr:colOff>
      <xdr:row>7</xdr:row>
      <xdr:rowOff>293325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2619375"/>
          <a:ext cx="46093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17</xdr:row>
      <xdr:rowOff>333375</xdr:rowOff>
    </xdr:from>
    <xdr:to>
      <xdr:col>4</xdr:col>
      <xdr:colOff>622610</xdr:colOff>
      <xdr:row>21</xdr:row>
      <xdr:rowOff>380775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696075"/>
          <a:ext cx="229901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17</xdr:row>
      <xdr:rowOff>238125</xdr:rowOff>
    </xdr:from>
    <xdr:to>
      <xdr:col>6</xdr:col>
      <xdr:colOff>9525</xdr:colOff>
      <xdr:row>19</xdr:row>
      <xdr:rowOff>66675</xdr:rowOff>
    </xdr:to>
    <xdr:cxnSp macro="">
      <xdr:nvCxnSpPr>
        <xdr:cNvPr id="3" name="直接箭头连接符 2"/>
        <xdr:cNvCxnSpPr/>
      </xdr:nvCxnSpPr>
      <xdr:spPr>
        <a:xfrm flipH="1">
          <a:off x="2419350" y="6600825"/>
          <a:ext cx="1381125" cy="7048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180973</xdr:colOff>
      <xdr:row>17</xdr:row>
      <xdr:rowOff>38099</xdr:rowOff>
    </xdr:from>
    <xdr:to>
      <xdr:col>10</xdr:col>
      <xdr:colOff>461241</xdr:colOff>
      <xdr:row>17</xdr:row>
      <xdr:rowOff>398099</xdr:rowOff>
    </xdr:to>
    <xdr:pic>
      <xdr:nvPicPr>
        <xdr:cNvPr id="152" name="图片 15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3" y="6400799"/>
          <a:ext cx="28026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180973</xdr:colOff>
      <xdr:row>17</xdr:row>
      <xdr:rowOff>38099</xdr:rowOff>
    </xdr:from>
    <xdr:to>
      <xdr:col>22</xdr:col>
      <xdr:colOff>461241</xdr:colOff>
      <xdr:row>17</xdr:row>
      <xdr:rowOff>398099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3" y="6400799"/>
          <a:ext cx="28026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447675</xdr:colOff>
      <xdr:row>17</xdr:row>
      <xdr:rowOff>104774</xdr:rowOff>
    </xdr:from>
    <xdr:to>
      <xdr:col>17</xdr:col>
      <xdr:colOff>257175</xdr:colOff>
      <xdr:row>22</xdr:row>
      <xdr:rowOff>304139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6467474"/>
          <a:ext cx="2438400" cy="239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219077</xdr:colOff>
      <xdr:row>17</xdr:row>
      <xdr:rowOff>276225</xdr:rowOff>
    </xdr:from>
    <xdr:to>
      <xdr:col>18</xdr:col>
      <xdr:colOff>19050</xdr:colOff>
      <xdr:row>18</xdr:row>
      <xdr:rowOff>266701</xdr:rowOff>
    </xdr:to>
    <xdr:cxnSp macro="">
      <xdr:nvCxnSpPr>
        <xdr:cNvPr id="165" name="直接箭头连接符 164"/>
        <xdr:cNvCxnSpPr/>
      </xdr:nvCxnSpPr>
      <xdr:spPr>
        <a:xfrm flipH="1">
          <a:off x="10639427" y="6638925"/>
          <a:ext cx="1266823" cy="42862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381001</xdr:colOff>
      <xdr:row>18</xdr:row>
      <xdr:rowOff>285750</xdr:rowOff>
    </xdr:from>
    <xdr:to>
      <xdr:col>17</xdr:col>
      <xdr:colOff>800100</xdr:colOff>
      <xdr:row>19</xdr:row>
      <xdr:rowOff>314326</xdr:rowOff>
    </xdr:to>
    <xdr:cxnSp macro="">
      <xdr:nvCxnSpPr>
        <xdr:cNvPr id="168" name="直接箭头连接符 167"/>
        <xdr:cNvCxnSpPr/>
      </xdr:nvCxnSpPr>
      <xdr:spPr>
        <a:xfrm flipH="1">
          <a:off x="10801351" y="7086600"/>
          <a:ext cx="1076324" cy="46672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323851</xdr:colOff>
      <xdr:row>19</xdr:row>
      <xdr:rowOff>304800</xdr:rowOff>
    </xdr:from>
    <xdr:to>
      <xdr:col>18</xdr:col>
      <xdr:colOff>0</xdr:colOff>
      <xdr:row>20</xdr:row>
      <xdr:rowOff>238126</xdr:rowOff>
    </xdr:to>
    <xdr:cxnSp macro="">
      <xdr:nvCxnSpPr>
        <xdr:cNvPr id="171" name="直接箭头连接符 170"/>
        <xdr:cNvCxnSpPr/>
      </xdr:nvCxnSpPr>
      <xdr:spPr>
        <a:xfrm flipH="1">
          <a:off x="10744201" y="7543800"/>
          <a:ext cx="1142999" cy="37147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219075</xdr:colOff>
      <xdr:row>19</xdr:row>
      <xdr:rowOff>66675</xdr:rowOff>
    </xdr:from>
    <xdr:to>
      <xdr:col>22</xdr:col>
      <xdr:colOff>606776</xdr:colOff>
      <xdr:row>19</xdr:row>
      <xdr:rowOff>318675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8550" y="7305675"/>
          <a:ext cx="387701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180973</xdr:colOff>
      <xdr:row>18</xdr:row>
      <xdr:rowOff>38099</xdr:rowOff>
    </xdr:from>
    <xdr:to>
      <xdr:col>22</xdr:col>
      <xdr:colOff>461241</xdr:colOff>
      <xdr:row>18</xdr:row>
      <xdr:rowOff>398099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48" y="6400799"/>
          <a:ext cx="28026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342901</xdr:colOff>
      <xdr:row>9</xdr:row>
      <xdr:rowOff>76200</xdr:rowOff>
    </xdr:from>
    <xdr:to>
      <xdr:col>18</xdr:col>
      <xdr:colOff>585292</xdr:colOff>
      <xdr:row>9</xdr:row>
      <xdr:rowOff>436200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1" y="3771900"/>
          <a:ext cx="24239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opLeftCell="A49" zoomScale="85" zoomScaleNormal="85" zoomScaleSheetLayoutView="85" workbookViewId="0">
      <selection activeCell="F80" sqref="F80"/>
    </sheetView>
  </sheetViews>
  <sheetFormatPr defaultColWidth="9" defaultRowHeight="17.25"/>
  <cols>
    <col min="1" max="1" width="5.125" style="12" customWidth="1"/>
    <col min="2" max="2" width="10.875" style="12" customWidth="1"/>
    <col min="3" max="3" width="5.125" style="12" customWidth="1"/>
    <col min="4" max="4" width="6.875" style="12" customWidth="1"/>
    <col min="5" max="5" width="15.25" style="12" customWidth="1"/>
    <col min="6" max="6" width="30.875" style="12" customWidth="1"/>
    <col min="7" max="7" width="23.375" style="57" customWidth="1"/>
    <col min="8" max="8" width="18.875" style="58" customWidth="1"/>
    <col min="9" max="9" width="21.875" style="58" customWidth="1"/>
    <col min="10" max="10" width="8.5" style="12" customWidth="1"/>
    <col min="11" max="11" width="0.125" style="12" customWidth="1"/>
    <col min="12" max="12" width="25.625" style="12" customWidth="1"/>
    <col min="13" max="13" width="10.875" style="12" customWidth="1"/>
    <col min="14" max="14" width="3.5" style="12" customWidth="1"/>
    <col min="15" max="15" width="6.375" style="12" customWidth="1"/>
    <col min="16" max="16" width="5" style="12" customWidth="1"/>
    <col min="17" max="17" width="5.875" style="12" customWidth="1"/>
    <col min="18" max="18" width="7.875" style="12" customWidth="1"/>
    <col min="19" max="19" width="6.125" style="12" customWidth="1"/>
    <col min="20" max="20" width="13.125" style="12" customWidth="1"/>
    <col min="21" max="21" width="21" style="12" customWidth="1"/>
    <col min="22" max="22" width="4.625" style="12" customWidth="1"/>
    <col min="23" max="23" width="8" style="12" customWidth="1"/>
    <col min="24" max="24" width="11.5" style="12" customWidth="1"/>
    <col min="25" max="25" width="11.625" style="12" customWidth="1"/>
    <col min="26" max="26" width="13.125" style="12" customWidth="1"/>
    <col min="27" max="27" width="10" style="12" customWidth="1"/>
    <col min="28" max="28" width="11.25" style="12" customWidth="1"/>
    <col min="29" max="16384" width="9" style="12"/>
  </cols>
  <sheetData>
    <row r="1" spans="1:29" s="11" customFormat="1" ht="16.5" customHeight="1">
      <c r="A1" s="312"/>
      <c r="B1" s="312"/>
      <c r="C1" s="312"/>
      <c r="D1" s="312"/>
      <c r="E1" s="312"/>
      <c r="F1" s="312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21"/>
      <c r="Y1" s="21"/>
      <c r="Z1" s="21"/>
      <c r="AA1" s="21"/>
      <c r="AB1" s="21"/>
      <c r="AC1" s="21"/>
    </row>
    <row r="2" spans="1:29" s="11" customFormat="1" ht="30.75" customHeight="1">
      <c r="A2" s="314"/>
      <c r="B2" s="314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21"/>
      <c r="U2" s="21"/>
      <c r="V2" s="21"/>
      <c r="W2" s="21"/>
      <c r="X2" s="316" t="s">
        <v>448</v>
      </c>
      <c r="Y2" s="316"/>
      <c r="Z2" s="316"/>
      <c r="AA2" s="316"/>
      <c r="AB2" s="316"/>
      <c r="AC2" s="21"/>
    </row>
    <row r="3" spans="1:29" s="11" customFormat="1" ht="34.5" customHeight="1">
      <c r="A3" s="59" t="s">
        <v>446</v>
      </c>
      <c r="B3" s="59"/>
      <c r="C3" s="13"/>
      <c r="D3" s="13"/>
      <c r="E3" s="13"/>
      <c r="F3" s="318" t="s">
        <v>0</v>
      </c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X3" s="317"/>
      <c r="Y3" s="317"/>
      <c r="Z3" s="317"/>
      <c r="AA3" s="317"/>
      <c r="AB3" s="317"/>
    </row>
    <row r="4" spans="1:29" s="11" customFormat="1" ht="28.5" customHeight="1">
      <c r="A4" s="319" t="s">
        <v>1</v>
      </c>
      <c r="B4" s="319"/>
      <c r="C4" s="319" t="s">
        <v>730</v>
      </c>
      <c r="D4" s="319"/>
      <c r="E4" s="60"/>
      <c r="F4" s="320" t="s">
        <v>447</v>
      </c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1"/>
      <c r="V4" s="321" t="s">
        <v>2</v>
      </c>
      <c r="W4" s="321"/>
      <c r="X4" s="64" t="s">
        <v>3</v>
      </c>
      <c r="Y4" s="64" t="s">
        <v>4</v>
      </c>
      <c r="Z4" s="64" t="s">
        <v>5</v>
      </c>
      <c r="AA4" s="65" t="s">
        <v>6</v>
      </c>
      <c r="AB4" s="64" t="s">
        <v>7</v>
      </c>
      <c r="AC4" s="14"/>
    </row>
    <row r="5" spans="1:29" s="11" customFormat="1" ht="36" customHeight="1">
      <c r="A5" s="319"/>
      <c r="B5" s="319"/>
      <c r="C5" s="319"/>
      <c r="D5" s="319"/>
      <c r="E5" s="60"/>
      <c r="F5" s="323" t="s">
        <v>8</v>
      </c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5"/>
      <c r="U5" s="62"/>
      <c r="V5" s="322"/>
      <c r="W5" s="322"/>
      <c r="X5" s="66"/>
      <c r="Y5" s="66"/>
      <c r="Z5" s="67"/>
      <c r="AA5" s="68"/>
      <c r="AB5" s="68"/>
      <c r="AC5" s="14"/>
    </row>
    <row r="6" spans="1:29" ht="36.75" customHeight="1">
      <c r="A6" s="311" t="s">
        <v>9</v>
      </c>
      <c r="B6" s="311"/>
      <c r="C6" s="311"/>
      <c r="D6" s="63" t="s">
        <v>10</v>
      </c>
      <c r="E6" s="310" t="s">
        <v>11</v>
      </c>
      <c r="F6" s="310"/>
      <c r="G6" s="310"/>
      <c r="H6" s="310"/>
      <c r="I6" s="310"/>
      <c r="J6" s="310" t="s">
        <v>12</v>
      </c>
      <c r="K6" s="310"/>
      <c r="L6" s="310"/>
      <c r="M6" s="310"/>
      <c r="N6" s="310"/>
      <c r="O6" s="310" t="s">
        <v>13</v>
      </c>
      <c r="P6" s="310"/>
      <c r="Q6" s="310"/>
      <c r="R6" s="310"/>
      <c r="S6" s="310"/>
      <c r="T6" s="310"/>
      <c r="U6" s="310"/>
      <c r="V6" s="310" t="s">
        <v>14</v>
      </c>
      <c r="W6" s="310"/>
      <c r="X6" s="306" t="s">
        <v>15</v>
      </c>
      <c r="Y6" s="306"/>
      <c r="Z6" s="306"/>
      <c r="AA6" s="306" t="s">
        <v>16</v>
      </c>
      <c r="AB6" s="306"/>
    </row>
    <row r="7" spans="1:29" ht="39.950000000000003" customHeight="1">
      <c r="A7" s="310"/>
      <c r="B7" s="310"/>
      <c r="C7" s="310"/>
      <c r="D7" s="63">
        <v>1</v>
      </c>
      <c r="E7" s="310" t="s">
        <v>608</v>
      </c>
      <c r="F7" s="310"/>
      <c r="G7" s="310"/>
      <c r="H7" s="310"/>
      <c r="I7" s="310"/>
      <c r="J7" s="310" t="s">
        <v>449</v>
      </c>
      <c r="K7" s="310"/>
      <c r="L7" s="310"/>
      <c r="M7" s="310"/>
      <c r="N7" s="310"/>
      <c r="O7" s="311" t="s">
        <v>736</v>
      </c>
      <c r="P7" s="311"/>
      <c r="Q7" s="311"/>
      <c r="R7" s="311"/>
      <c r="S7" s="311"/>
      <c r="T7" s="311"/>
      <c r="U7" s="311"/>
      <c r="V7" s="310">
        <v>1</v>
      </c>
      <c r="W7" s="310"/>
      <c r="X7" s="309"/>
      <c r="Y7" s="309"/>
      <c r="Z7" s="309"/>
      <c r="AA7" s="306"/>
      <c r="AB7" s="306"/>
    </row>
    <row r="8" spans="1:29" ht="39.950000000000003" customHeight="1">
      <c r="A8" s="310"/>
      <c r="B8" s="310"/>
      <c r="C8" s="310"/>
      <c r="D8" s="63">
        <v>2</v>
      </c>
      <c r="E8" s="310" t="s">
        <v>451</v>
      </c>
      <c r="F8" s="310"/>
      <c r="G8" s="310"/>
      <c r="H8" s="310"/>
      <c r="I8" s="310"/>
      <c r="J8" s="310" t="s">
        <v>452</v>
      </c>
      <c r="K8" s="310"/>
      <c r="L8" s="310"/>
      <c r="M8" s="310"/>
      <c r="N8" s="310"/>
      <c r="O8" s="311" t="s">
        <v>737</v>
      </c>
      <c r="P8" s="311"/>
      <c r="Q8" s="311"/>
      <c r="R8" s="311"/>
      <c r="S8" s="311"/>
      <c r="T8" s="311"/>
      <c r="U8" s="311"/>
      <c r="V8" s="310">
        <v>1</v>
      </c>
      <c r="W8" s="310"/>
      <c r="X8" s="309"/>
      <c r="Y8" s="309"/>
      <c r="Z8" s="309"/>
      <c r="AA8" s="306"/>
      <c r="AB8" s="306"/>
    </row>
    <row r="9" spans="1:29" ht="39.950000000000003" customHeight="1">
      <c r="A9" s="310"/>
      <c r="B9" s="310"/>
      <c r="C9" s="310"/>
      <c r="D9" s="267">
        <v>3</v>
      </c>
      <c r="E9" s="310" t="s">
        <v>615</v>
      </c>
      <c r="F9" s="310"/>
      <c r="G9" s="310"/>
      <c r="H9" s="310"/>
      <c r="I9" s="310"/>
      <c r="J9" s="310" t="s">
        <v>449</v>
      </c>
      <c r="K9" s="310"/>
      <c r="L9" s="310"/>
      <c r="M9" s="310"/>
      <c r="N9" s="310"/>
      <c r="O9" s="311" t="s">
        <v>738</v>
      </c>
      <c r="P9" s="311"/>
      <c r="Q9" s="311"/>
      <c r="R9" s="311"/>
      <c r="S9" s="311"/>
      <c r="T9" s="311"/>
      <c r="U9" s="311"/>
      <c r="V9" s="310">
        <v>1</v>
      </c>
      <c r="W9" s="310"/>
      <c r="X9" s="309"/>
      <c r="Y9" s="309"/>
      <c r="Z9" s="309"/>
      <c r="AA9" s="306"/>
      <c r="AB9" s="306"/>
    </row>
    <row r="10" spans="1:29" ht="39.950000000000003" customHeight="1">
      <c r="A10" s="310"/>
      <c r="B10" s="310"/>
      <c r="C10" s="310"/>
      <c r="D10" s="267">
        <v>4</v>
      </c>
      <c r="E10" s="310" t="s">
        <v>733</v>
      </c>
      <c r="F10" s="310"/>
      <c r="G10" s="310"/>
      <c r="H10" s="310"/>
      <c r="I10" s="310"/>
      <c r="J10" s="310" t="s">
        <v>734</v>
      </c>
      <c r="K10" s="310"/>
      <c r="L10" s="310"/>
      <c r="M10" s="310"/>
      <c r="N10" s="310"/>
      <c r="O10" s="311" t="s">
        <v>453</v>
      </c>
      <c r="P10" s="311"/>
      <c r="Q10" s="311"/>
      <c r="R10" s="311"/>
      <c r="S10" s="311"/>
      <c r="T10" s="311"/>
      <c r="U10" s="311"/>
      <c r="V10" s="310">
        <v>1</v>
      </c>
      <c r="W10" s="310"/>
      <c r="X10" s="309"/>
      <c r="Y10" s="309"/>
      <c r="Z10" s="309"/>
      <c r="AA10" s="306"/>
      <c r="AB10" s="306"/>
    </row>
    <row r="11" spans="1:29" ht="39.950000000000003" customHeight="1">
      <c r="A11" s="310"/>
      <c r="B11" s="310"/>
      <c r="C11" s="310"/>
      <c r="D11" s="267">
        <v>5</v>
      </c>
      <c r="E11" s="326" t="s">
        <v>742</v>
      </c>
      <c r="F11" s="327"/>
      <c r="G11" s="327"/>
      <c r="H11" s="327"/>
      <c r="I11" s="328"/>
      <c r="J11" s="326" t="s">
        <v>735</v>
      </c>
      <c r="K11" s="327"/>
      <c r="L11" s="327"/>
      <c r="M11" s="327"/>
      <c r="N11" s="328"/>
      <c r="O11" s="311" t="s">
        <v>739</v>
      </c>
      <c r="P11" s="311"/>
      <c r="Q11" s="311"/>
      <c r="R11" s="311"/>
      <c r="S11" s="311"/>
      <c r="T11" s="311"/>
      <c r="U11" s="311"/>
      <c r="V11" s="326">
        <v>1</v>
      </c>
      <c r="W11" s="328"/>
      <c r="X11" s="309"/>
      <c r="Y11" s="309"/>
      <c r="Z11" s="309"/>
      <c r="AA11" s="306"/>
      <c r="AB11" s="306"/>
    </row>
    <row r="12" spans="1:29" ht="39.950000000000003" customHeight="1">
      <c r="A12" s="310"/>
      <c r="B12" s="310"/>
      <c r="C12" s="310"/>
      <c r="D12" s="267">
        <v>6</v>
      </c>
      <c r="E12" s="310" t="s">
        <v>454</v>
      </c>
      <c r="F12" s="310"/>
      <c r="G12" s="310"/>
      <c r="H12" s="310"/>
      <c r="I12" s="310"/>
      <c r="J12" s="310" t="s">
        <v>457</v>
      </c>
      <c r="K12" s="310"/>
      <c r="L12" s="310"/>
      <c r="M12" s="310"/>
      <c r="N12" s="310"/>
      <c r="O12" s="311" t="s">
        <v>455</v>
      </c>
      <c r="P12" s="311"/>
      <c r="Q12" s="311"/>
      <c r="R12" s="311"/>
      <c r="S12" s="311"/>
      <c r="T12" s="311"/>
      <c r="U12" s="311"/>
      <c r="V12" s="310">
        <v>1</v>
      </c>
      <c r="W12" s="310"/>
      <c r="X12" s="309"/>
      <c r="Y12" s="309"/>
      <c r="Z12" s="309"/>
      <c r="AA12" s="306"/>
      <c r="AB12" s="306"/>
    </row>
    <row r="13" spans="1:29" ht="39.950000000000003" customHeight="1">
      <c r="A13" s="310"/>
      <c r="B13" s="310"/>
      <c r="C13" s="310"/>
      <c r="D13" s="267">
        <v>7</v>
      </c>
      <c r="E13" s="310" t="s">
        <v>634</v>
      </c>
      <c r="F13" s="310"/>
      <c r="G13" s="310"/>
      <c r="H13" s="310"/>
      <c r="I13" s="310"/>
      <c r="J13" s="310" t="s">
        <v>457</v>
      </c>
      <c r="K13" s="310"/>
      <c r="L13" s="310"/>
      <c r="M13" s="310"/>
      <c r="N13" s="310"/>
      <c r="O13" s="311" t="s">
        <v>456</v>
      </c>
      <c r="P13" s="311"/>
      <c r="Q13" s="311"/>
      <c r="R13" s="311"/>
      <c r="S13" s="311"/>
      <c r="T13" s="311"/>
      <c r="U13" s="311"/>
      <c r="V13" s="310">
        <v>1</v>
      </c>
      <c r="W13" s="310"/>
      <c r="X13" s="309"/>
      <c r="Y13" s="309"/>
      <c r="Z13" s="309"/>
      <c r="AA13" s="306"/>
      <c r="AB13" s="306"/>
    </row>
    <row r="14" spans="1:29" ht="24.95" customHeight="1">
      <c r="A14" s="310"/>
      <c r="B14" s="310"/>
      <c r="C14" s="310"/>
      <c r="D14" s="63"/>
      <c r="E14" s="307" t="s">
        <v>450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8"/>
      <c r="P14" s="308"/>
      <c r="Q14" s="308"/>
      <c r="R14" s="308"/>
      <c r="S14" s="308"/>
      <c r="T14" s="308"/>
      <c r="U14" s="308"/>
      <c r="V14" s="307"/>
      <c r="W14" s="307"/>
      <c r="X14" s="309"/>
      <c r="Y14" s="309"/>
      <c r="Z14" s="309"/>
      <c r="AA14" s="306"/>
      <c r="AB14" s="306"/>
    </row>
    <row r="15" spans="1:29" ht="29.25" customHeight="1">
      <c r="A15" s="306" t="s">
        <v>18</v>
      </c>
      <c r="B15" s="306"/>
      <c r="C15" s="306"/>
      <c r="D15" s="51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</row>
    <row r="16" spans="1:29" ht="18" customHeight="1">
      <c r="A16" s="51" t="s">
        <v>19</v>
      </c>
      <c r="B16" s="306" t="s">
        <v>20</v>
      </c>
      <c r="C16" s="306"/>
      <c r="D16" s="52" t="s">
        <v>441</v>
      </c>
      <c r="E16" s="52" t="s">
        <v>442</v>
      </c>
      <c r="F16" s="52" t="s">
        <v>22</v>
      </c>
      <c r="G16" s="306" t="s">
        <v>23</v>
      </c>
      <c r="H16" s="306"/>
      <c r="I16" s="306"/>
      <c r="J16" s="306" t="s">
        <v>24</v>
      </c>
      <c r="K16" s="306"/>
      <c r="L16" s="306"/>
      <c r="M16" s="306" t="s">
        <v>25</v>
      </c>
      <c r="N16" s="306"/>
      <c r="O16" s="306"/>
      <c r="P16" s="52" t="s">
        <v>19</v>
      </c>
      <c r="Q16" s="306" t="s">
        <v>26</v>
      </c>
      <c r="R16" s="306"/>
      <c r="S16" s="306" t="s">
        <v>21</v>
      </c>
      <c r="T16" s="306"/>
      <c r="U16" s="52" t="s">
        <v>22</v>
      </c>
      <c r="V16" s="306" t="s">
        <v>23</v>
      </c>
      <c r="W16" s="306"/>
      <c r="X16" s="306"/>
      <c r="Y16" s="306" t="s">
        <v>24</v>
      </c>
      <c r="Z16" s="306"/>
      <c r="AA16" s="306" t="s">
        <v>25</v>
      </c>
      <c r="AB16" s="306"/>
    </row>
    <row r="17" spans="1:28" ht="20.100000000000001" customHeight="1">
      <c r="A17" s="53">
        <f>ROW()-16</f>
        <v>1</v>
      </c>
      <c r="B17" s="275" t="s">
        <v>458</v>
      </c>
      <c r="C17" s="275"/>
      <c r="D17" s="53" t="s">
        <v>443</v>
      </c>
      <c r="E17" s="275" t="s">
        <v>444</v>
      </c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53"/>
      <c r="Q17" s="275"/>
      <c r="R17" s="275"/>
      <c r="S17" s="1"/>
      <c r="T17" s="271"/>
      <c r="U17" s="53"/>
      <c r="V17" s="275"/>
      <c r="W17" s="275"/>
      <c r="X17" s="275"/>
      <c r="Y17" s="275"/>
      <c r="Z17" s="275"/>
      <c r="AA17" s="275"/>
      <c r="AB17" s="275"/>
    </row>
    <row r="18" spans="1:28" ht="20.100000000000001" customHeight="1">
      <c r="A18" s="53">
        <f t="shared" ref="A18:A74" si="0">ROW()-16</f>
        <v>2</v>
      </c>
      <c r="B18" s="277" t="s">
        <v>459</v>
      </c>
      <c r="C18" s="278"/>
      <c r="D18" s="54" t="s">
        <v>445</v>
      </c>
      <c r="E18" s="54" t="s">
        <v>460</v>
      </c>
      <c r="F18" s="54" t="s">
        <v>465</v>
      </c>
      <c r="G18" s="285" t="s">
        <v>479</v>
      </c>
      <c r="H18" s="286"/>
      <c r="I18" s="287"/>
      <c r="J18" s="285" t="s">
        <v>480</v>
      </c>
      <c r="K18" s="286"/>
      <c r="L18" s="287"/>
      <c r="M18" s="297" t="s">
        <v>481</v>
      </c>
      <c r="N18" s="298"/>
      <c r="O18" s="299"/>
      <c r="P18" s="53"/>
      <c r="Q18" s="276"/>
      <c r="R18" s="276"/>
      <c r="S18" s="275"/>
      <c r="T18" s="275"/>
      <c r="U18" s="53"/>
      <c r="V18" s="275"/>
      <c r="W18" s="275"/>
      <c r="X18" s="275"/>
      <c r="Y18" s="275"/>
      <c r="Z18" s="275"/>
      <c r="AA18" s="275"/>
      <c r="AB18" s="275"/>
    </row>
    <row r="19" spans="1:28" ht="20.100000000000001" customHeight="1">
      <c r="A19" s="53">
        <f t="shared" si="0"/>
        <v>3</v>
      </c>
      <c r="B19" s="279"/>
      <c r="C19" s="280"/>
      <c r="D19" s="54" t="s">
        <v>445</v>
      </c>
      <c r="E19" s="54" t="s">
        <v>466</v>
      </c>
      <c r="F19" s="54" t="s">
        <v>467</v>
      </c>
      <c r="G19" s="288"/>
      <c r="H19" s="289"/>
      <c r="I19" s="290"/>
      <c r="J19" s="288"/>
      <c r="K19" s="289"/>
      <c r="L19" s="290"/>
      <c r="M19" s="300"/>
      <c r="N19" s="301"/>
      <c r="O19" s="302"/>
      <c r="P19" s="53"/>
      <c r="Q19" s="276"/>
      <c r="R19" s="276"/>
      <c r="S19" s="275"/>
      <c r="T19" s="275"/>
      <c r="U19" s="53"/>
      <c r="V19" s="275"/>
      <c r="W19" s="275"/>
      <c r="X19" s="275"/>
      <c r="Y19" s="275"/>
      <c r="Z19" s="275"/>
      <c r="AA19" s="275"/>
      <c r="AB19" s="275"/>
    </row>
    <row r="20" spans="1:28" ht="20.100000000000001" customHeight="1">
      <c r="A20" s="53">
        <f t="shared" si="0"/>
        <v>4</v>
      </c>
      <c r="B20" s="279"/>
      <c r="C20" s="280"/>
      <c r="D20" s="54" t="s">
        <v>445</v>
      </c>
      <c r="E20" s="54" t="s">
        <v>468</v>
      </c>
      <c r="F20" s="54" t="s">
        <v>461</v>
      </c>
      <c r="G20" s="291"/>
      <c r="H20" s="292"/>
      <c r="I20" s="293"/>
      <c r="J20" s="291"/>
      <c r="K20" s="292"/>
      <c r="L20" s="293"/>
      <c r="M20" s="303"/>
      <c r="N20" s="304"/>
      <c r="O20" s="305"/>
      <c r="P20" s="53"/>
      <c r="Q20" s="276"/>
      <c r="R20" s="276"/>
      <c r="S20" s="275"/>
      <c r="T20" s="275"/>
      <c r="U20" s="55"/>
      <c r="V20" s="275"/>
      <c r="W20" s="275"/>
      <c r="X20" s="275"/>
      <c r="Y20" s="275"/>
      <c r="Z20" s="275"/>
      <c r="AA20" s="275"/>
      <c r="AB20" s="275"/>
    </row>
    <row r="21" spans="1:28" ht="20.100000000000001" customHeight="1">
      <c r="A21" s="53">
        <f t="shared" si="0"/>
        <v>5</v>
      </c>
      <c r="B21" s="279"/>
      <c r="C21" s="280"/>
      <c r="D21" s="54" t="s">
        <v>445</v>
      </c>
      <c r="E21" s="54" t="s">
        <v>469</v>
      </c>
      <c r="F21" s="54" t="s">
        <v>462</v>
      </c>
      <c r="G21" s="285" t="s">
        <v>482</v>
      </c>
      <c r="H21" s="286"/>
      <c r="I21" s="287"/>
      <c r="J21" s="285" t="s">
        <v>485</v>
      </c>
      <c r="K21" s="286"/>
      <c r="L21" s="287"/>
      <c r="M21" s="297" t="s">
        <v>486</v>
      </c>
      <c r="N21" s="298"/>
      <c r="O21" s="299"/>
      <c r="P21" s="53"/>
      <c r="Q21" s="276"/>
      <c r="R21" s="276"/>
      <c r="S21" s="275"/>
      <c r="T21" s="275"/>
      <c r="U21" s="55"/>
      <c r="V21" s="275"/>
      <c r="W21" s="275"/>
      <c r="X21" s="275"/>
      <c r="Y21" s="275"/>
      <c r="Z21" s="275"/>
      <c r="AA21" s="275"/>
      <c r="AB21" s="275"/>
    </row>
    <row r="22" spans="1:28" ht="20.100000000000001" customHeight="1">
      <c r="A22" s="53">
        <f t="shared" si="0"/>
        <v>6</v>
      </c>
      <c r="B22" s="279"/>
      <c r="C22" s="280"/>
      <c r="D22" s="54" t="s">
        <v>445</v>
      </c>
      <c r="E22" s="54" t="s">
        <v>470</v>
      </c>
      <c r="F22" s="54" t="s">
        <v>462</v>
      </c>
      <c r="G22" s="291"/>
      <c r="H22" s="292"/>
      <c r="I22" s="293"/>
      <c r="J22" s="291"/>
      <c r="K22" s="292"/>
      <c r="L22" s="293"/>
      <c r="M22" s="303"/>
      <c r="N22" s="304"/>
      <c r="O22" s="305"/>
      <c r="P22" s="53"/>
      <c r="Q22" s="276"/>
      <c r="R22" s="276"/>
      <c r="S22" s="275"/>
      <c r="T22" s="275"/>
      <c r="U22" s="55"/>
      <c r="V22" s="275"/>
      <c r="W22" s="275"/>
      <c r="X22" s="275"/>
      <c r="Y22" s="275"/>
      <c r="Z22" s="275"/>
      <c r="AA22" s="275"/>
      <c r="AB22" s="275"/>
    </row>
    <row r="23" spans="1:28" ht="20.100000000000001" customHeight="1">
      <c r="A23" s="53">
        <f t="shared" si="0"/>
        <v>7</v>
      </c>
      <c r="B23" s="279"/>
      <c r="C23" s="280"/>
      <c r="D23" s="54" t="s">
        <v>445</v>
      </c>
      <c r="E23" s="54" t="s">
        <v>471</v>
      </c>
      <c r="F23" s="54" t="s">
        <v>463</v>
      </c>
      <c r="G23" s="285" t="s">
        <v>484</v>
      </c>
      <c r="H23" s="286"/>
      <c r="I23" s="287"/>
      <c r="J23" s="285" t="s">
        <v>483</v>
      </c>
      <c r="K23" s="286"/>
      <c r="L23" s="287"/>
      <c r="M23" s="297" t="s">
        <v>711</v>
      </c>
      <c r="N23" s="298"/>
      <c r="O23" s="299"/>
      <c r="P23" s="53"/>
      <c r="Q23" s="276"/>
      <c r="R23" s="276"/>
      <c r="S23" s="275"/>
      <c r="T23" s="275"/>
      <c r="U23" s="55"/>
      <c r="V23" s="275"/>
      <c r="W23" s="275"/>
      <c r="X23" s="275"/>
      <c r="Y23" s="275"/>
      <c r="Z23" s="275"/>
      <c r="AA23" s="275"/>
      <c r="AB23" s="275"/>
    </row>
    <row r="24" spans="1:28" ht="20.100000000000001" customHeight="1">
      <c r="A24" s="53">
        <f t="shared" si="0"/>
        <v>8</v>
      </c>
      <c r="B24" s="279"/>
      <c r="C24" s="280"/>
      <c r="D24" s="54" t="s">
        <v>445</v>
      </c>
      <c r="E24" s="54" t="s">
        <v>472</v>
      </c>
      <c r="F24" s="54" t="s">
        <v>348</v>
      </c>
      <c r="G24" s="288"/>
      <c r="H24" s="289"/>
      <c r="I24" s="290"/>
      <c r="J24" s="288"/>
      <c r="K24" s="289"/>
      <c r="L24" s="290"/>
      <c r="M24" s="300"/>
      <c r="N24" s="301"/>
      <c r="O24" s="302"/>
      <c r="P24" s="53"/>
      <c r="Q24" s="276"/>
      <c r="R24" s="276"/>
      <c r="S24" s="275"/>
      <c r="T24" s="275"/>
      <c r="U24" s="55"/>
      <c r="V24" s="275"/>
      <c r="W24" s="275"/>
      <c r="X24" s="275"/>
      <c r="Y24" s="275"/>
      <c r="Z24" s="275"/>
      <c r="AA24" s="275"/>
      <c r="AB24" s="275"/>
    </row>
    <row r="25" spans="1:28" ht="20.100000000000001" customHeight="1">
      <c r="A25" s="53">
        <f t="shared" si="0"/>
        <v>9</v>
      </c>
      <c r="B25" s="279"/>
      <c r="C25" s="280"/>
      <c r="D25" s="54" t="s">
        <v>445</v>
      </c>
      <c r="E25" s="54" t="s">
        <v>473</v>
      </c>
      <c r="F25" s="54" t="s">
        <v>349</v>
      </c>
      <c r="G25" s="288"/>
      <c r="H25" s="289"/>
      <c r="I25" s="290"/>
      <c r="J25" s="288"/>
      <c r="K25" s="289"/>
      <c r="L25" s="290"/>
      <c r="M25" s="300"/>
      <c r="N25" s="301"/>
      <c r="O25" s="302"/>
      <c r="P25" s="53"/>
      <c r="Q25" s="276"/>
      <c r="R25" s="276"/>
      <c r="S25" s="275"/>
      <c r="T25" s="275"/>
      <c r="U25" s="55"/>
      <c r="V25" s="275"/>
      <c r="W25" s="275"/>
      <c r="X25" s="275"/>
      <c r="Y25" s="275"/>
      <c r="Z25" s="275"/>
      <c r="AA25" s="275"/>
      <c r="AB25" s="275"/>
    </row>
    <row r="26" spans="1:28" ht="20.100000000000001" customHeight="1">
      <c r="A26" s="53">
        <f t="shared" si="0"/>
        <v>10</v>
      </c>
      <c r="B26" s="279"/>
      <c r="C26" s="280"/>
      <c r="D26" s="54" t="s">
        <v>445</v>
      </c>
      <c r="E26" s="54" t="s">
        <v>474</v>
      </c>
      <c r="F26" s="54" t="s">
        <v>350</v>
      </c>
      <c r="G26" s="288"/>
      <c r="H26" s="289"/>
      <c r="I26" s="290"/>
      <c r="J26" s="288"/>
      <c r="K26" s="289"/>
      <c r="L26" s="290"/>
      <c r="M26" s="300"/>
      <c r="N26" s="301"/>
      <c r="O26" s="302"/>
      <c r="P26" s="53"/>
      <c r="Q26" s="276"/>
      <c r="R26" s="276"/>
      <c r="S26" s="275"/>
      <c r="T26" s="275"/>
      <c r="U26" s="55"/>
      <c r="V26" s="275"/>
      <c r="W26" s="275"/>
      <c r="X26" s="275"/>
      <c r="Y26" s="275"/>
      <c r="Z26" s="275"/>
      <c r="AA26" s="275"/>
      <c r="AB26" s="275"/>
    </row>
    <row r="27" spans="1:28" ht="20.100000000000001" customHeight="1">
      <c r="A27" s="53">
        <f t="shared" si="0"/>
        <v>11</v>
      </c>
      <c r="B27" s="279"/>
      <c r="C27" s="280"/>
      <c r="D27" s="54" t="s">
        <v>445</v>
      </c>
      <c r="E27" s="54" t="s">
        <v>475</v>
      </c>
      <c r="F27" s="54" t="s">
        <v>351</v>
      </c>
      <c r="G27" s="288"/>
      <c r="H27" s="289"/>
      <c r="I27" s="290"/>
      <c r="J27" s="288"/>
      <c r="K27" s="289"/>
      <c r="L27" s="290"/>
      <c r="M27" s="300"/>
      <c r="N27" s="301"/>
      <c r="O27" s="302"/>
      <c r="P27" s="53"/>
      <c r="Q27" s="276"/>
      <c r="R27" s="276"/>
      <c r="S27" s="275"/>
      <c r="T27" s="275"/>
      <c r="U27" s="55"/>
      <c r="V27" s="275"/>
      <c r="W27" s="275"/>
      <c r="X27" s="275"/>
      <c r="Y27" s="275"/>
      <c r="Z27" s="275"/>
      <c r="AA27" s="275"/>
      <c r="AB27" s="275"/>
    </row>
    <row r="28" spans="1:28" ht="20.100000000000001" customHeight="1">
      <c r="A28" s="53">
        <f t="shared" si="0"/>
        <v>12</v>
      </c>
      <c r="B28" s="279"/>
      <c r="C28" s="280"/>
      <c r="D28" s="54" t="s">
        <v>445</v>
      </c>
      <c r="E28" s="54" t="s">
        <v>476</v>
      </c>
      <c r="F28" s="54" t="s">
        <v>352</v>
      </c>
      <c r="G28" s="288"/>
      <c r="H28" s="289"/>
      <c r="I28" s="290"/>
      <c r="J28" s="288"/>
      <c r="K28" s="289"/>
      <c r="L28" s="290"/>
      <c r="M28" s="300"/>
      <c r="N28" s="301"/>
      <c r="O28" s="302"/>
      <c r="P28" s="53"/>
      <c r="Q28" s="276"/>
      <c r="R28" s="276"/>
      <c r="S28" s="275"/>
      <c r="T28" s="275"/>
      <c r="U28" s="56"/>
      <c r="V28" s="275"/>
      <c r="W28" s="275"/>
      <c r="X28" s="275"/>
      <c r="Y28" s="275"/>
      <c r="Z28" s="275"/>
      <c r="AA28" s="275"/>
      <c r="AB28" s="275"/>
    </row>
    <row r="29" spans="1:28" ht="20.100000000000001" customHeight="1">
      <c r="A29" s="53">
        <f t="shared" si="0"/>
        <v>13</v>
      </c>
      <c r="B29" s="279"/>
      <c r="C29" s="280"/>
      <c r="D29" s="54" t="s">
        <v>445</v>
      </c>
      <c r="E29" s="54" t="s">
        <v>477</v>
      </c>
      <c r="F29" s="54" t="s">
        <v>464</v>
      </c>
      <c r="G29" s="288"/>
      <c r="H29" s="289"/>
      <c r="I29" s="290"/>
      <c r="J29" s="288"/>
      <c r="K29" s="289"/>
      <c r="L29" s="290"/>
      <c r="M29" s="300"/>
      <c r="N29" s="301"/>
      <c r="O29" s="302"/>
      <c r="P29" s="53"/>
      <c r="Q29" s="276"/>
      <c r="R29" s="276"/>
      <c r="S29" s="275"/>
      <c r="T29" s="275"/>
      <c r="U29" s="55"/>
      <c r="V29" s="275"/>
      <c r="W29" s="275"/>
      <c r="X29" s="275"/>
      <c r="Y29" s="275"/>
      <c r="Z29" s="275"/>
      <c r="AA29" s="275"/>
      <c r="AB29" s="275"/>
    </row>
    <row r="30" spans="1:28" ht="20.100000000000001" customHeight="1">
      <c r="A30" s="53">
        <f t="shared" si="0"/>
        <v>14</v>
      </c>
      <c r="B30" s="281"/>
      <c r="C30" s="282"/>
      <c r="D30" s="54" t="s">
        <v>445</v>
      </c>
      <c r="E30" s="54" t="s">
        <v>478</v>
      </c>
      <c r="F30" s="54" t="s">
        <v>110</v>
      </c>
      <c r="G30" s="291"/>
      <c r="H30" s="292"/>
      <c r="I30" s="293"/>
      <c r="J30" s="291"/>
      <c r="K30" s="292"/>
      <c r="L30" s="293"/>
      <c r="M30" s="303"/>
      <c r="N30" s="304"/>
      <c r="O30" s="305"/>
      <c r="P30" s="53"/>
      <c r="Q30" s="276"/>
      <c r="R30" s="276"/>
      <c r="S30" s="275"/>
      <c r="T30" s="275"/>
      <c r="U30" s="55"/>
      <c r="V30" s="275"/>
      <c r="W30" s="275"/>
      <c r="X30" s="275"/>
      <c r="Y30" s="275"/>
      <c r="Z30" s="275"/>
      <c r="AA30" s="275"/>
      <c r="AB30" s="275"/>
    </row>
    <row r="31" spans="1:28" ht="20.100000000000001" customHeight="1">
      <c r="A31" s="53">
        <f t="shared" si="0"/>
        <v>15</v>
      </c>
      <c r="B31" s="277" t="s">
        <v>487</v>
      </c>
      <c r="C31" s="278"/>
      <c r="D31" s="54" t="s">
        <v>445</v>
      </c>
      <c r="E31" s="54" t="s">
        <v>488</v>
      </c>
      <c r="F31" s="54" t="s">
        <v>489</v>
      </c>
      <c r="G31" s="272" t="s">
        <v>490</v>
      </c>
      <c r="H31" s="273"/>
      <c r="I31" s="274"/>
      <c r="J31" s="296" t="s">
        <v>491</v>
      </c>
      <c r="K31" s="296"/>
      <c r="L31" s="296"/>
      <c r="M31" s="275" t="s">
        <v>481</v>
      </c>
      <c r="N31" s="275"/>
      <c r="O31" s="275"/>
      <c r="P31" s="53"/>
      <c r="Q31" s="276"/>
      <c r="R31" s="276"/>
      <c r="S31" s="275"/>
      <c r="T31" s="275"/>
      <c r="U31" s="55"/>
      <c r="V31" s="275"/>
      <c r="W31" s="275"/>
      <c r="X31" s="275"/>
      <c r="Y31" s="275"/>
      <c r="Z31" s="275"/>
      <c r="AA31" s="275"/>
      <c r="AB31" s="275"/>
    </row>
    <row r="32" spans="1:28" ht="20.100000000000001" customHeight="1">
      <c r="A32" s="53">
        <f t="shared" si="0"/>
        <v>16</v>
      </c>
      <c r="B32" s="279"/>
      <c r="C32" s="280"/>
      <c r="D32" s="54" t="s">
        <v>445</v>
      </c>
      <c r="E32" s="54" t="s">
        <v>492</v>
      </c>
      <c r="F32" s="54" t="s">
        <v>496</v>
      </c>
      <c r="G32" s="272" t="s">
        <v>500</v>
      </c>
      <c r="H32" s="273"/>
      <c r="I32" s="274"/>
      <c r="J32" s="285" t="s">
        <v>501</v>
      </c>
      <c r="K32" s="286"/>
      <c r="L32" s="287"/>
      <c r="M32" s="297" t="s">
        <v>481</v>
      </c>
      <c r="N32" s="298"/>
      <c r="O32" s="299"/>
      <c r="P32" s="53"/>
      <c r="Q32" s="276"/>
      <c r="R32" s="276"/>
      <c r="S32" s="275"/>
      <c r="T32" s="275"/>
      <c r="U32" s="55"/>
      <c r="V32" s="275"/>
      <c r="W32" s="275"/>
      <c r="X32" s="275"/>
      <c r="Y32" s="275"/>
      <c r="Z32" s="275"/>
      <c r="AA32" s="275"/>
      <c r="AB32" s="275"/>
    </row>
    <row r="33" spans="1:28" ht="20.100000000000001" customHeight="1">
      <c r="A33" s="53">
        <f t="shared" si="0"/>
        <v>17</v>
      </c>
      <c r="B33" s="279"/>
      <c r="C33" s="280"/>
      <c r="D33" s="54" t="s">
        <v>445</v>
      </c>
      <c r="E33" s="54" t="s">
        <v>493</v>
      </c>
      <c r="F33" s="54" t="s">
        <v>497</v>
      </c>
      <c r="G33" s="272" t="s">
        <v>500</v>
      </c>
      <c r="H33" s="273"/>
      <c r="I33" s="274"/>
      <c r="J33" s="288"/>
      <c r="K33" s="289"/>
      <c r="L33" s="290"/>
      <c r="M33" s="300"/>
      <c r="N33" s="301"/>
      <c r="O33" s="302"/>
      <c r="P33" s="53"/>
      <c r="Q33" s="276"/>
      <c r="R33" s="276"/>
      <c r="S33" s="275"/>
      <c r="T33" s="275"/>
      <c r="U33" s="55"/>
      <c r="V33" s="275"/>
      <c r="W33" s="275"/>
      <c r="X33" s="275"/>
      <c r="Y33" s="275"/>
      <c r="Z33" s="275"/>
      <c r="AA33" s="275"/>
      <c r="AB33" s="275"/>
    </row>
    <row r="34" spans="1:28" ht="20.100000000000001" customHeight="1">
      <c r="A34" s="72">
        <f t="shared" si="0"/>
        <v>18</v>
      </c>
      <c r="B34" s="279"/>
      <c r="C34" s="280"/>
      <c r="D34" s="54" t="s">
        <v>445</v>
      </c>
      <c r="E34" s="54" t="s">
        <v>494</v>
      </c>
      <c r="F34" s="54" t="s">
        <v>498</v>
      </c>
      <c r="G34" s="272" t="s">
        <v>500</v>
      </c>
      <c r="H34" s="273"/>
      <c r="I34" s="274"/>
      <c r="J34" s="288"/>
      <c r="K34" s="289"/>
      <c r="L34" s="290"/>
      <c r="M34" s="300"/>
      <c r="N34" s="301"/>
      <c r="O34" s="302"/>
      <c r="P34" s="53"/>
      <c r="Q34" s="276"/>
      <c r="R34" s="276"/>
      <c r="S34" s="275"/>
      <c r="T34" s="275"/>
      <c r="U34" s="55"/>
      <c r="V34" s="275"/>
      <c r="W34" s="275"/>
      <c r="X34" s="275"/>
      <c r="Y34" s="275"/>
      <c r="Z34" s="275"/>
      <c r="AA34" s="275"/>
      <c r="AB34" s="275"/>
    </row>
    <row r="35" spans="1:28" ht="20.100000000000001" customHeight="1">
      <c r="A35" s="72">
        <f t="shared" si="0"/>
        <v>19</v>
      </c>
      <c r="B35" s="281"/>
      <c r="C35" s="282"/>
      <c r="D35" s="54" t="s">
        <v>445</v>
      </c>
      <c r="E35" s="54" t="s">
        <v>495</v>
      </c>
      <c r="F35" s="54" t="s">
        <v>499</v>
      </c>
      <c r="G35" s="272" t="s">
        <v>500</v>
      </c>
      <c r="H35" s="273"/>
      <c r="I35" s="274"/>
      <c r="J35" s="291"/>
      <c r="K35" s="292"/>
      <c r="L35" s="293"/>
      <c r="M35" s="303"/>
      <c r="N35" s="304"/>
      <c r="O35" s="305"/>
      <c r="P35" s="53"/>
      <c r="Q35" s="276"/>
      <c r="R35" s="276"/>
      <c r="S35" s="275"/>
      <c r="T35" s="275"/>
      <c r="U35" s="55"/>
      <c r="V35" s="275"/>
      <c r="W35" s="275"/>
      <c r="X35" s="275"/>
      <c r="Y35" s="275"/>
      <c r="Z35" s="275"/>
      <c r="AA35" s="275"/>
      <c r="AB35" s="275"/>
    </row>
    <row r="36" spans="1:28" ht="20.100000000000001" customHeight="1">
      <c r="A36" s="72">
        <f t="shared" si="0"/>
        <v>20</v>
      </c>
      <c r="B36" s="277" t="s">
        <v>502</v>
      </c>
      <c r="C36" s="278"/>
      <c r="D36" s="54" t="s">
        <v>445</v>
      </c>
      <c r="E36" s="54" t="s">
        <v>511</v>
      </c>
      <c r="F36" s="54" t="s">
        <v>503</v>
      </c>
      <c r="G36" s="272" t="s">
        <v>519</v>
      </c>
      <c r="H36" s="273"/>
      <c r="I36" s="274"/>
      <c r="J36" s="285" t="s">
        <v>675</v>
      </c>
      <c r="K36" s="286"/>
      <c r="L36" s="287"/>
      <c r="M36" s="297" t="s">
        <v>481</v>
      </c>
      <c r="N36" s="298"/>
      <c r="O36" s="299"/>
      <c r="P36" s="53"/>
      <c r="Q36" s="276"/>
      <c r="R36" s="276"/>
      <c r="S36" s="275"/>
      <c r="T36" s="275"/>
      <c r="U36" s="55"/>
      <c r="V36" s="275"/>
      <c r="W36" s="275"/>
      <c r="X36" s="275"/>
      <c r="Y36" s="275"/>
      <c r="Z36" s="275"/>
      <c r="AA36" s="275"/>
      <c r="AB36" s="275"/>
    </row>
    <row r="37" spans="1:28" ht="20.100000000000001" customHeight="1">
      <c r="A37" s="72">
        <f t="shared" si="0"/>
        <v>21</v>
      </c>
      <c r="B37" s="279"/>
      <c r="C37" s="280"/>
      <c r="D37" s="54" t="s">
        <v>445</v>
      </c>
      <c r="E37" s="54" t="s">
        <v>512</v>
      </c>
      <c r="F37" s="54" t="s">
        <v>504</v>
      </c>
      <c r="G37" s="272" t="s">
        <v>520</v>
      </c>
      <c r="H37" s="273"/>
      <c r="I37" s="274"/>
      <c r="J37" s="288"/>
      <c r="K37" s="289"/>
      <c r="L37" s="290"/>
      <c r="M37" s="300"/>
      <c r="N37" s="301"/>
      <c r="O37" s="302"/>
      <c r="P37" s="53"/>
      <c r="Q37" s="276"/>
      <c r="R37" s="276"/>
      <c r="S37" s="275"/>
      <c r="T37" s="275"/>
      <c r="U37" s="55"/>
      <c r="V37" s="275"/>
      <c r="W37" s="275"/>
      <c r="X37" s="275"/>
      <c r="Y37" s="275"/>
      <c r="Z37" s="275"/>
      <c r="AA37" s="275"/>
      <c r="AB37" s="275"/>
    </row>
    <row r="38" spans="1:28" ht="20.100000000000001" customHeight="1">
      <c r="A38" s="72">
        <f t="shared" si="0"/>
        <v>22</v>
      </c>
      <c r="B38" s="279"/>
      <c r="C38" s="280"/>
      <c r="D38" s="54" t="s">
        <v>445</v>
      </c>
      <c r="E38" s="54" t="s">
        <v>513</v>
      </c>
      <c r="F38" s="54" t="s">
        <v>505</v>
      </c>
      <c r="G38" s="272" t="s">
        <v>520</v>
      </c>
      <c r="H38" s="273"/>
      <c r="I38" s="274"/>
      <c r="J38" s="288"/>
      <c r="K38" s="289"/>
      <c r="L38" s="290"/>
      <c r="M38" s="300"/>
      <c r="N38" s="301"/>
      <c r="O38" s="302"/>
      <c r="P38" s="53"/>
      <c r="Q38" s="276"/>
      <c r="R38" s="276"/>
      <c r="S38" s="275"/>
      <c r="T38" s="275"/>
      <c r="U38" s="55"/>
      <c r="V38" s="275"/>
      <c r="W38" s="275"/>
      <c r="X38" s="275"/>
      <c r="Y38" s="275"/>
      <c r="Z38" s="275"/>
      <c r="AA38" s="275"/>
      <c r="AB38" s="275"/>
    </row>
    <row r="39" spans="1:28" ht="20.100000000000001" customHeight="1">
      <c r="A39" s="72">
        <f t="shared" si="0"/>
        <v>23</v>
      </c>
      <c r="B39" s="279"/>
      <c r="C39" s="280"/>
      <c r="D39" s="54" t="s">
        <v>445</v>
      </c>
      <c r="E39" s="54" t="s">
        <v>514</v>
      </c>
      <c r="F39" s="54" t="s">
        <v>506</v>
      </c>
      <c r="G39" s="272" t="s">
        <v>520</v>
      </c>
      <c r="H39" s="273"/>
      <c r="I39" s="274"/>
      <c r="J39" s="288"/>
      <c r="K39" s="289"/>
      <c r="L39" s="290"/>
      <c r="M39" s="300"/>
      <c r="N39" s="301"/>
      <c r="O39" s="302"/>
      <c r="P39" s="53"/>
      <c r="Q39" s="276"/>
      <c r="R39" s="276"/>
      <c r="S39" s="275"/>
      <c r="T39" s="275"/>
      <c r="U39" s="55"/>
      <c r="V39" s="275"/>
      <c r="W39" s="275"/>
      <c r="X39" s="275"/>
      <c r="Y39" s="275"/>
      <c r="Z39" s="275"/>
      <c r="AA39" s="275"/>
      <c r="AB39" s="275"/>
    </row>
    <row r="40" spans="1:28" ht="20.100000000000001" customHeight="1">
      <c r="A40" s="72">
        <f t="shared" si="0"/>
        <v>24</v>
      </c>
      <c r="B40" s="279"/>
      <c r="C40" s="280"/>
      <c r="D40" s="54" t="s">
        <v>445</v>
      </c>
      <c r="E40" s="54" t="s">
        <v>515</v>
      </c>
      <c r="F40" s="54" t="s">
        <v>507</v>
      </c>
      <c r="G40" s="272" t="s">
        <v>520</v>
      </c>
      <c r="H40" s="273"/>
      <c r="I40" s="274"/>
      <c r="J40" s="288"/>
      <c r="K40" s="289"/>
      <c r="L40" s="290"/>
      <c r="M40" s="300"/>
      <c r="N40" s="301"/>
      <c r="O40" s="302"/>
      <c r="P40" s="53"/>
      <c r="Q40" s="276"/>
      <c r="R40" s="276"/>
      <c r="S40" s="275"/>
      <c r="T40" s="275"/>
      <c r="U40" s="55"/>
      <c r="V40" s="275"/>
      <c r="W40" s="275"/>
      <c r="X40" s="275"/>
      <c r="Y40" s="275"/>
      <c r="Z40" s="275"/>
      <c r="AA40" s="275"/>
      <c r="AB40" s="275"/>
    </row>
    <row r="41" spans="1:28" ht="20.100000000000001" customHeight="1">
      <c r="A41" s="72">
        <f t="shared" si="0"/>
        <v>25</v>
      </c>
      <c r="B41" s="279"/>
      <c r="C41" s="280"/>
      <c r="D41" s="54" t="s">
        <v>445</v>
      </c>
      <c r="E41" s="54" t="s">
        <v>516</v>
      </c>
      <c r="F41" s="54" t="s">
        <v>508</v>
      </c>
      <c r="G41" s="272" t="s">
        <v>520</v>
      </c>
      <c r="H41" s="273"/>
      <c r="I41" s="274"/>
      <c r="J41" s="288"/>
      <c r="K41" s="289"/>
      <c r="L41" s="290"/>
      <c r="M41" s="300"/>
      <c r="N41" s="301"/>
      <c r="O41" s="302"/>
      <c r="P41" s="53"/>
      <c r="Q41" s="276"/>
      <c r="R41" s="276"/>
      <c r="S41" s="275"/>
      <c r="T41" s="275"/>
      <c r="U41" s="55"/>
      <c r="V41" s="275"/>
      <c r="W41" s="275"/>
      <c r="X41" s="275"/>
      <c r="Y41" s="275"/>
      <c r="Z41" s="275"/>
      <c r="AA41" s="275"/>
      <c r="AB41" s="275"/>
    </row>
    <row r="42" spans="1:28" ht="20.100000000000001" customHeight="1">
      <c r="A42" s="72">
        <f t="shared" si="0"/>
        <v>26</v>
      </c>
      <c r="B42" s="279"/>
      <c r="C42" s="280"/>
      <c r="D42" s="54" t="s">
        <v>445</v>
      </c>
      <c r="E42" s="54" t="s">
        <v>517</v>
      </c>
      <c r="F42" s="54" t="s">
        <v>509</v>
      </c>
      <c r="G42" s="272" t="s">
        <v>520</v>
      </c>
      <c r="H42" s="273"/>
      <c r="I42" s="274"/>
      <c r="J42" s="288"/>
      <c r="K42" s="289"/>
      <c r="L42" s="290"/>
      <c r="M42" s="300"/>
      <c r="N42" s="301"/>
      <c r="O42" s="302"/>
      <c r="P42" s="53"/>
      <c r="Q42" s="276"/>
      <c r="R42" s="276"/>
      <c r="S42" s="275"/>
      <c r="T42" s="275"/>
      <c r="U42" s="55"/>
      <c r="V42" s="275"/>
      <c r="W42" s="275"/>
      <c r="X42" s="275"/>
      <c r="Y42" s="275"/>
      <c r="Z42" s="275"/>
      <c r="AA42" s="275"/>
      <c r="AB42" s="275"/>
    </row>
    <row r="43" spans="1:28" ht="20.100000000000001" customHeight="1">
      <c r="A43" s="72">
        <f t="shared" si="0"/>
        <v>27</v>
      </c>
      <c r="B43" s="281"/>
      <c r="C43" s="282"/>
      <c r="D43" s="54" t="s">
        <v>445</v>
      </c>
      <c r="E43" s="54" t="s">
        <v>518</v>
      </c>
      <c r="F43" s="54" t="s">
        <v>510</v>
      </c>
      <c r="G43" s="272" t="s">
        <v>521</v>
      </c>
      <c r="H43" s="273"/>
      <c r="I43" s="274"/>
      <c r="J43" s="291"/>
      <c r="K43" s="292"/>
      <c r="L43" s="293"/>
      <c r="M43" s="303"/>
      <c r="N43" s="304"/>
      <c r="O43" s="305"/>
      <c r="P43" s="53"/>
      <c r="Q43" s="276"/>
      <c r="R43" s="276"/>
      <c r="S43" s="275"/>
      <c r="T43" s="275"/>
      <c r="U43" s="55"/>
      <c r="V43" s="275"/>
      <c r="W43" s="275"/>
      <c r="X43" s="275"/>
      <c r="Y43" s="275"/>
      <c r="Z43" s="275"/>
      <c r="AA43" s="275"/>
      <c r="AB43" s="275"/>
    </row>
    <row r="44" spans="1:28" ht="20.100000000000001" customHeight="1">
      <c r="A44" s="72">
        <f t="shared" si="0"/>
        <v>28</v>
      </c>
      <c r="B44" s="277" t="s">
        <v>640</v>
      </c>
      <c r="C44" s="278"/>
      <c r="D44" s="54" t="s">
        <v>522</v>
      </c>
      <c r="E44" s="54" t="s">
        <v>523</v>
      </c>
      <c r="F44" s="54" t="s">
        <v>525</v>
      </c>
      <c r="G44" s="272" t="s">
        <v>526</v>
      </c>
      <c r="H44" s="273"/>
      <c r="I44" s="274"/>
      <c r="J44" s="296" t="s">
        <v>605</v>
      </c>
      <c r="K44" s="296"/>
      <c r="L44" s="296"/>
      <c r="M44" s="275" t="s">
        <v>481</v>
      </c>
      <c r="N44" s="275"/>
      <c r="O44" s="275"/>
      <c r="P44" s="53"/>
      <c r="Q44" s="276"/>
      <c r="R44" s="276"/>
      <c r="S44" s="275"/>
      <c r="T44" s="275"/>
      <c r="U44" s="55"/>
      <c r="V44" s="275"/>
      <c r="W44" s="275"/>
      <c r="X44" s="275"/>
      <c r="Y44" s="275"/>
      <c r="Z44" s="275"/>
      <c r="AA44" s="275"/>
      <c r="AB44" s="275"/>
    </row>
    <row r="45" spans="1:28" ht="20.100000000000001" customHeight="1">
      <c r="A45" s="72">
        <f t="shared" si="0"/>
        <v>29</v>
      </c>
      <c r="B45" s="279"/>
      <c r="C45" s="280"/>
      <c r="D45" s="54" t="s">
        <v>522</v>
      </c>
      <c r="E45" s="54" t="s">
        <v>545</v>
      </c>
      <c r="F45" s="54" t="s">
        <v>547</v>
      </c>
      <c r="G45" s="272" t="s">
        <v>548</v>
      </c>
      <c r="H45" s="273"/>
      <c r="I45" s="274"/>
      <c r="J45" s="296" t="s">
        <v>501</v>
      </c>
      <c r="K45" s="296"/>
      <c r="L45" s="296"/>
      <c r="M45" s="275" t="s">
        <v>481</v>
      </c>
      <c r="N45" s="275"/>
      <c r="O45" s="275"/>
      <c r="P45" s="53"/>
      <c r="Q45" s="276"/>
      <c r="R45" s="276"/>
      <c r="S45" s="275"/>
      <c r="T45" s="275"/>
      <c r="U45" s="55"/>
      <c r="V45" s="275"/>
      <c r="W45" s="275"/>
      <c r="X45" s="275"/>
      <c r="Y45" s="275"/>
      <c r="Z45" s="275"/>
      <c r="AA45" s="275"/>
      <c r="AB45" s="275"/>
    </row>
    <row r="46" spans="1:28" ht="20.100000000000001" customHeight="1">
      <c r="A46" s="72">
        <f t="shared" si="0"/>
        <v>30</v>
      </c>
      <c r="B46" s="279"/>
      <c r="C46" s="280"/>
      <c r="D46" s="54" t="s">
        <v>522</v>
      </c>
      <c r="E46" s="54" t="s">
        <v>569</v>
      </c>
      <c r="F46" s="54" t="s">
        <v>570</v>
      </c>
      <c r="G46" s="272" t="s">
        <v>571</v>
      </c>
      <c r="H46" s="273"/>
      <c r="I46" s="274"/>
      <c r="J46" s="296" t="s">
        <v>606</v>
      </c>
      <c r="K46" s="296"/>
      <c r="L46" s="296"/>
      <c r="M46" s="275" t="s">
        <v>481</v>
      </c>
      <c r="N46" s="275"/>
      <c r="O46" s="275"/>
      <c r="P46" s="53"/>
      <c r="Q46" s="276"/>
      <c r="R46" s="276"/>
      <c r="S46" s="275"/>
      <c r="T46" s="275"/>
      <c r="U46" s="55"/>
      <c r="V46" s="275"/>
      <c r="W46" s="275"/>
      <c r="X46" s="275"/>
      <c r="Y46" s="275"/>
      <c r="Z46" s="275"/>
      <c r="AA46" s="275"/>
      <c r="AB46" s="275"/>
    </row>
    <row r="47" spans="1:28" ht="20.100000000000001" customHeight="1">
      <c r="A47" s="72">
        <f t="shared" si="0"/>
        <v>31</v>
      </c>
      <c r="B47" s="279"/>
      <c r="C47" s="280"/>
      <c r="D47" s="54" t="s">
        <v>522</v>
      </c>
      <c r="E47" s="54" t="s">
        <v>637</v>
      </c>
      <c r="F47" s="54" t="s">
        <v>635</v>
      </c>
      <c r="G47" s="272" t="s">
        <v>639</v>
      </c>
      <c r="H47" s="273"/>
      <c r="I47" s="274"/>
      <c r="J47" s="296" t="s">
        <v>605</v>
      </c>
      <c r="K47" s="296"/>
      <c r="L47" s="296"/>
      <c r="M47" s="275" t="s">
        <v>481</v>
      </c>
      <c r="N47" s="275"/>
      <c r="O47" s="275"/>
      <c r="P47" s="53"/>
      <c r="Q47" s="276"/>
      <c r="R47" s="276"/>
      <c r="S47" s="275"/>
      <c r="T47" s="275"/>
      <c r="U47" s="55"/>
      <c r="V47" s="275"/>
      <c r="W47" s="275"/>
      <c r="X47" s="275"/>
      <c r="Y47" s="275"/>
      <c r="Z47" s="275"/>
      <c r="AA47" s="275"/>
      <c r="AB47" s="275"/>
    </row>
    <row r="48" spans="1:28" ht="20.100000000000001" customHeight="1">
      <c r="A48" s="72">
        <f t="shared" si="0"/>
        <v>32</v>
      </c>
      <c r="B48" s="279"/>
      <c r="C48" s="280"/>
      <c r="D48" s="78" t="s">
        <v>212</v>
      </c>
      <c r="E48" s="78" t="s">
        <v>595</v>
      </c>
      <c r="F48" s="73" t="s">
        <v>623</v>
      </c>
      <c r="G48" s="272" t="s">
        <v>639</v>
      </c>
      <c r="H48" s="273"/>
      <c r="I48" s="274"/>
      <c r="J48" s="296" t="s">
        <v>605</v>
      </c>
      <c r="K48" s="296"/>
      <c r="L48" s="296"/>
      <c r="M48" s="275" t="s">
        <v>481</v>
      </c>
      <c r="N48" s="275"/>
      <c r="O48" s="275"/>
      <c r="P48" s="72"/>
      <c r="Q48" s="276"/>
      <c r="R48" s="276"/>
      <c r="S48" s="275"/>
      <c r="T48" s="275"/>
      <c r="U48" s="55"/>
      <c r="V48" s="275"/>
      <c r="W48" s="275"/>
      <c r="X48" s="275"/>
      <c r="Y48" s="275"/>
      <c r="Z48" s="275"/>
      <c r="AA48" s="275"/>
      <c r="AB48" s="275"/>
    </row>
    <row r="49" spans="1:28" ht="20.100000000000001" customHeight="1">
      <c r="A49" s="72">
        <f t="shared" si="0"/>
        <v>33</v>
      </c>
      <c r="B49" s="279"/>
      <c r="C49" s="280"/>
      <c r="D49" s="81" t="s">
        <v>212</v>
      </c>
      <c r="E49" s="73" t="s">
        <v>657</v>
      </c>
      <c r="F49" s="73" t="s">
        <v>659</v>
      </c>
      <c r="G49" s="250" t="s">
        <v>661</v>
      </c>
      <c r="H49" s="250" t="s">
        <v>662</v>
      </c>
      <c r="I49" s="250" t="s">
        <v>663</v>
      </c>
      <c r="J49" s="296" t="s">
        <v>605</v>
      </c>
      <c r="K49" s="296"/>
      <c r="L49" s="296"/>
      <c r="M49" s="275" t="s">
        <v>481</v>
      </c>
      <c r="N49" s="275"/>
      <c r="O49" s="275"/>
      <c r="P49" s="72"/>
      <c r="Q49" s="276"/>
      <c r="R49" s="276"/>
      <c r="S49" s="275"/>
      <c r="T49" s="275"/>
      <c r="U49" s="55"/>
      <c r="V49" s="275"/>
      <c r="W49" s="275"/>
      <c r="X49" s="275"/>
      <c r="Y49" s="275"/>
      <c r="Z49" s="275"/>
      <c r="AA49" s="275"/>
      <c r="AB49" s="275"/>
    </row>
    <row r="50" spans="1:28" ht="20.100000000000001" customHeight="1">
      <c r="A50" s="72">
        <f t="shared" si="0"/>
        <v>34</v>
      </c>
      <c r="B50" s="279"/>
      <c r="C50" s="280"/>
      <c r="D50" s="81" t="s">
        <v>212</v>
      </c>
      <c r="E50" s="73" t="s">
        <v>654</v>
      </c>
      <c r="F50" s="73" t="s">
        <v>660</v>
      </c>
      <c r="G50" s="272" t="s">
        <v>639</v>
      </c>
      <c r="H50" s="273"/>
      <c r="I50" s="274"/>
      <c r="J50" s="296" t="s">
        <v>729</v>
      </c>
      <c r="K50" s="296"/>
      <c r="L50" s="296"/>
      <c r="M50" s="275" t="s">
        <v>481</v>
      </c>
      <c r="N50" s="275"/>
      <c r="O50" s="275"/>
      <c r="P50" s="72"/>
      <c r="Q50" s="276"/>
      <c r="R50" s="276"/>
      <c r="S50" s="275"/>
      <c r="T50" s="275"/>
      <c r="U50" s="55"/>
      <c r="V50" s="275"/>
      <c r="W50" s="275"/>
      <c r="X50" s="275"/>
      <c r="Y50" s="275"/>
      <c r="Z50" s="275"/>
      <c r="AA50" s="275"/>
      <c r="AB50" s="275"/>
    </row>
    <row r="51" spans="1:28" ht="20.100000000000001" customHeight="1">
      <c r="A51" s="72">
        <f t="shared" si="0"/>
        <v>35</v>
      </c>
      <c r="B51" s="279"/>
      <c r="C51" s="280"/>
      <c r="D51" s="249" t="s">
        <v>212</v>
      </c>
      <c r="E51" s="73" t="s">
        <v>664</v>
      </c>
      <c r="F51" s="73" t="s">
        <v>203</v>
      </c>
      <c r="G51" s="272" t="s">
        <v>520</v>
      </c>
      <c r="H51" s="273"/>
      <c r="I51" s="274"/>
      <c r="J51" s="296" t="s">
        <v>605</v>
      </c>
      <c r="K51" s="296"/>
      <c r="L51" s="296"/>
      <c r="M51" s="275" t="s">
        <v>481</v>
      </c>
      <c r="N51" s="275"/>
      <c r="O51" s="275"/>
      <c r="P51" s="72"/>
      <c r="Q51" s="276"/>
      <c r="R51" s="276"/>
      <c r="S51" s="275"/>
      <c r="T51" s="275"/>
      <c r="U51" s="55"/>
      <c r="V51" s="275"/>
      <c r="W51" s="275"/>
      <c r="X51" s="275"/>
      <c r="Y51" s="275"/>
      <c r="Z51" s="275"/>
      <c r="AA51" s="275"/>
      <c r="AB51" s="275"/>
    </row>
    <row r="52" spans="1:28" ht="20.100000000000001" customHeight="1">
      <c r="A52" s="248">
        <f t="shared" si="0"/>
        <v>36</v>
      </c>
      <c r="B52" s="279"/>
      <c r="C52" s="280"/>
      <c r="D52" s="249" t="s">
        <v>212</v>
      </c>
      <c r="E52" s="249" t="s">
        <v>672</v>
      </c>
      <c r="F52" s="249" t="s">
        <v>666</v>
      </c>
      <c r="G52" s="272" t="s">
        <v>674</v>
      </c>
      <c r="H52" s="273"/>
      <c r="I52" s="274"/>
      <c r="J52" s="272" t="s">
        <v>676</v>
      </c>
      <c r="K52" s="273"/>
      <c r="L52" s="274"/>
      <c r="M52" s="275" t="s">
        <v>481</v>
      </c>
      <c r="N52" s="275"/>
      <c r="O52" s="275"/>
      <c r="P52" s="248"/>
      <c r="Q52" s="276"/>
      <c r="R52" s="276"/>
      <c r="S52" s="275"/>
      <c r="T52" s="275"/>
      <c r="U52" s="55"/>
      <c r="V52" s="275"/>
      <c r="W52" s="275"/>
      <c r="X52" s="275"/>
      <c r="Y52" s="275"/>
      <c r="Z52" s="275"/>
      <c r="AA52" s="275"/>
      <c r="AB52" s="275"/>
    </row>
    <row r="53" spans="1:28" ht="20.100000000000001" customHeight="1">
      <c r="A53" s="248">
        <f t="shared" si="0"/>
        <v>37</v>
      </c>
      <c r="B53" s="281"/>
      <c r="C53" s="282"/>
      <c r="D53" s="249" t="s">
        <v>212</v>
      </c>
      <c r="E53" s="249" t="s">
        <v>670</v>
      </c>
      <c r="F53" s="249" t="s">
        <v>668</v>
      </c>
      <c r="G53" s="272" t="s">
        <v>674</v>
      </c>
      <c r="H53" s="273"/>
      <c r="I53" s="274"/>
      <c r="J53" s="272" t="s">
        <v>676</v>
      </c>
      <c r="K53" s="273"/>
      <c r="L53" s="274"/>
      <c r="M53" s="275" t="s">
        <v>481</v>
      </c>
      <c r="N53" s="275"/>
      <c r="O53" s="275"/>
      <c r="P53" s="248"/>
      <c r="Q53" s="276"/>
      <c r="R53" s="276"/>
      <c r="S53" s="275"/>
      <c r="T53" s="275"/>
      <c r="U53" s="55"/>
      <c r="V53" s="275"/>
      <c r="W53" s="275"/>
      <c r="X53" s="275"/>
      <c r="Y53" s="275"/>
      <c r="Z53" s="275"/>
      <c r="AA53" s="275"/>
      <c r="AB53" s="275"/>
    </row>
    <row r="54" spans="1:28" ht="30" customHeight="1">
      <c r="A54" s="248">
        <f t="shared" si="0"/>
        <v>38</v>
      </c>
      <c r="B54" s="283" t="s">
        <v>691</v>
      </c>
      <c r="C54" s="284"/>
      <c r="D54" s="249" t="s">
        <v>684</v>
      </c>
      <c r="E54" s="249" t="s">
        <v>679</v>
      </c>
      <c r="F54" s="249" t="s">
        <v>680</v>
      </c>
      <c r="G54" s="251" t="s">
        <v>687</v>
      </c>
      <c r="H54" s="251" t="s">
        <v>685</v>
      </c>
      <c r="I54" s="251" t="s">
        <v>688</v>
      </c>
      <c r="J54" s="272" t="s">
        <v>689</v>
      </c>
      <c r="K54" s="273"/>
      <c r="L54" s="274"/>
      <c r="M54" s="1" t="s">
        <v>686</v>
      </c>
      <c r="N54" s="270"/>
      <c r="O54" s="271"/>
      <c r="P54" s="248"/>
      <c r="Q54" s="276"/>
      <c r="R54" s="276"/>
      <c r="S54" s="275"/>
      <c r="T54" s="275"/>
      <c r="U54" s="55"/>
      <c r="V54" s="275"/>
      <c r="W54" s="275"/>
      <c r="X54" s="275"/>
      <c r="Y54" s="275"/>
      <c r="Z54" s="275"/>
      <c r="AA54" s="275"/>
      <c r="AB54" s="275"/>
    </row>
    <row r="55" spans="1:28" ht="20.100000000000001" customHeight="1">
      <c r="A55" s="248">
        <f t="shared" si="0"/>
        <v>39</v>
      </c>
      <c r="B55" s="277" t="s">
        <v>692</v>
      </c>
      <c r="C55" s="278"/>
      <c r="D55" s="249" t="s">
        <v>693</v>
      </c>
      <c r="E55" s="249" t="s">
        <v>698</v>
      </c>
      <c r="F55" s="249" t="s">
        <v>697</v>
      </c>
      <c r="G55" s="250" t="s">
        <v>661</v>
      </c>
      <c r="H55" s="250" t="s">
        <v>662</v>
      </c>
      <c r="I55" s="250" t="s">
        <v>694</v>
      </c>
      <c r="J55" s="272" t="s">
        <v>696</v>
      </c>
      <c r="K55" s="273"/>
      <c r="L55" s="274"/>
      <c r="M55" s="1" t="s">
        <v>695</v>
      </c>
      <c r="N55" s="270"/>
      <c r="O55" s="271"/>
      <c r="P55" s="248"/>
      <c r="Q55" s="276"/>
      <c r="R55" s="276"/>
      <c r="S55" s="275"/>
      <c r="T55" s="275"/>
      <c r="U55" s="55"/>
      <c r="V55" s="275"/>
      <c r="W55" s="275"/>
      <c r="X55" s="275"/>
      <c r="Y55" s="275"/>
      <c r="Z55" s="275"/>
      <c r="AA55" s="275"/>
      <c r="AB55" s="275"/>
    </row>
    <row r="56" spans="1:28" ht="20.100000000000001" customHeight="1">
      <c r="A56" s="248">
        <f t="shared" si="0"/>
        <v>40</v>
      </c>
      <c r="B56" s="279"/>
      <c r="C56" s="280"/>
      <c r="D56" s="255" t="s">
        <v>693</v>
      </c>
      <c r="E56" s="249" t="s">
        <v>708</v>
      </c>
      <c r="F56" s="249" t="s">
        <v>709</v>
      </c>
      <c r="G56" s="272" t="s">
        <v>710</v>
      </c>
      <c r="H56" s="273"/>
      <c r="I56" s="274"/>
      <c r="J56" s="272" t="s">
        <v>713</v>
      </c>
      <c r="K56" s="273"/>
      <c r="L56" s="274"/>
      <c r="M56" s="1" t="s">
        <v>712</v>
      </c>
      <c r="N56" s="270"/>
      <c r="O56" s="271"/>
      <c r="P56" s="248"/>
      <c r="Q56" s="276"/>
      <c r="R56" s="276"/>
      <c r="S56" s="275"/>
      <c r="T56" s="275"/>
      <c r="U56" s="55"/>
      <c r="V56" s="275"/>
      <c r="W56" s="275"/>
      <c r="X56" s="275"/>
      <c r="Y56" s="275"/>
      <c r="Z56" s="275"/>
      <c r="AA56" s="275"/>
      <c r="AB56" s="275"/>
    </row>
    <row r="57" spans="1:28" ht="20.100000000000001" customHeight="1">
      <c r="A57" s="248">
        <f t="shared" si="0"/>
        <v>41</v>
      </c>
      <c r="B57" s="279"/>
      <c r="C57" s="280"/>
      <c r="D57" s="249" t="s">
        <v>693</v>
      </c>
      <c r="E57" s="249" t="s">
        <v>717</v>
      </c>
      <c r="F57" s="249" t="s">
        <v>718</v>
      </c>
      <c r="G57" s="272" t="s">
        <v>725</v>
      </c>
      <c r="H57" s="273"/>
      <c r="I57" s="274"/>
      <c r="J57" s="272" t="s">
        <v>729</v>
      </c>
      <c r="K57" s="273"/>
      <c r="L57" s="274"/>
      <c r="M57" s="1" t="s">
        <v>712</v>
      </c>
      <c r="N57" s="270"/>
      <c r="O57" s="271"/>
      <c r="P57" s="248"/>
      <c r="Q57" s="276"/>
      <c r="R57" s="276"/>
      <c r="S57" s="275"/>
      <c r="T57" s="275"/>
      <c r="U57" s="55"/>
      <c r="V57" s="275"/>
      <c r="W57" s="275"/>
      <c r="X57" s="275"/>
      <c r="Y57" s="275"/>
      <c r="Z57" s="275"/>
      <c r="AA57" s="275"/>
      <c r="AB57" s="275"/>
    </row>
    <row r="58" spans="1:28" ht="20.100000000000001" customHeight="1">
      <c r="A58" s="248">
        <f t="shared" si="0"/>
        <v>42</v>
      </c>
      <c r="B58" s="279"/>
      <c r="C58" s="280"/>
      <c r="D58" s="255" t="s">
        <v>693</v>
      </c>
      <c r="E58" s="249" t="s">
        <v>719</v>
      </c>
      <c r="F58" s="249" t="s">
        <v>720</v>
      </c>
      <c r="G58" s="272" t="s">
        <v>726</v>
      </c>
      <c r="H58" s="273"/>
      <c r="I58" s="274"/>
      <c r="J58" s="272" t="s">
        <v>729</v>
      </c>
      <c r="K58" s="273"/>
      <c r="L58" s="274"/>
      <c r="M58" s="1" t="s">
        <v>712</v>
      </c>
      <c r="N58" s="270"/>
      <c r="O58" s="271"/>
      <c r="P58" s="248"/>
      <c r="Q58" s="276"/>
      <c r="R58" s="276"/>
      <c r="S58" s="275"/>
      <c r="T58" s="275"/>
      <c r="U58" s="55"/>
      <c r="V58" s="275"/>
      <c r="W58" s="275"/>
      <c r="X58" s="275"/>
      <c r="Y58" s="275"/>
      <c r="Z58" s="275"/>
      <c r="AA58" s="275"/>
      <c r="AB58" s="275"/>
    </row>
    <row r="59" spans="1:28" ht="19.5" customHeight="1">
      <c r="A59" s="72">
        <f t="shared" si="0"/>
        <v>43</v>
      </c>
      <c r="B59" s="279"/>
      <c r="C59" s="280"/>
      <c r="D59" s="255" t="s">
        <v>693</v>
      </c>
      <c r="E59" s="73" t="s">
        <v>721</v>
      </c>
      <c r="F59" s="73" t="s">
        <v>722</v>
      </c>
      <c r="G59" s="272" t="s">
        <v>727</v>
      </c>
      <c r="H59" s="273"/>
      <c r="I59" s="274"/>
      <c r="J59" s="272" t="s">
        <v>729</v>
      </c>
      <c r="K59" s="273"/>
      <c r="L59" s="274"/>
      <c r="M59" s="1" t="s">
        <v>712</v>
      </c>
      <c r="N59" s="270"/>
      <c r="O59" s="271"/>
      <c r="P59" s="72"/>
      <c r="Q59" s="276"/>
      <c r="R59" s="276"/>
      <c r="S59" s="275"/>
      <c r="T59" s="275"/>
      <c r="U59" s="55"/>
      <c r="V59" s="275"/>
      <c r="W59" s="275"/>
      <c r="X59" s="275"/>
      <c r="Y59" s="275"/>
      <c r="Z59" s="275"/>
      <c r="AA59" s="275"/>
      <c r="AB59" s="275"/>
    </row>
    <row r="60" spans="1:28" ht="19.5" customHeight="1">
      <c r="A60" s="254">
        <f t="shared" si="0"/>
        <v>44</v>
      </c>
      <c r="B60" s="281"/>
      <c r="C60" s="282"/>
      <c r="D60" s="255" t="s">
        <v>693</v>
      </c>
      <c r="E60" s="255" t="s">
        <v>723</v>
      </c>
      <c r="F60" s="255" t="s">
        <v>724</v>
      </c>
      <c r="G60" s="272" t="s">
        <v>728</v>
      </c>
      <c r="H60" s="273"/>
      <c r="I60" s="274"/>
      <c r="J60" s="272" t="s">
        <v>729</v>
      </c>
      <c r="K60" s="273"/>
      <c r="L60" s="274"/>
      <c r="M60" s="1" t="s">
        <v>712</v>
      </c>
      <c r="N60" s="270"/>
      <c r="O60" s="271"/>
      <c r="P60" s="254"/>
      <c r="Q60" s="276"/>
      <c r="R60" s="276"/>
      <c r="S60" s="275"/>
      <c r="T60" s="275"/>
      <c r="U60" s="55"/>
      <c r="V60" s="275"/>
      <c r="W60" s="275"/>
      <c r="X60" s="275"/>
      <c r="Y60" s="275"/>
      <c r="Z60" s="275"/>
      <c r="AA60" s="275"/>
      <c r="AB60" s="275"/>
    </row>
    <row r="61" spans="1:28" ht="19.5" customHeight="1">
      <c r="A61" s="254">
        <f t="shared" si="0"/>
        <v>45</v>
      </c>
      <c r="B61" s="277" t="s">
        <v>776</v>
      </c>
      <c r="C61" s="278"/>
      <c r="D61" s="255" t="s">
        <v>755</v>
      </c>
      <c r="E61" s="255" t="s">
        <v>756</v>
      </c>
      <c r="F61" s="255" t="s">
        <v>757</v>
      </c>
      <c r="G61" s="269" t="s">
        <v>758</v>
      </c>
      <c r="H61" s="296" t="s">
        <v>761</v>
      </c>
      <c r="I61" s="296"/>
      <c r="J61" s="296"/>
      <c r="K61" s="296"/>
      <c r="L61" s="296"/>
      <c r="M61" s="275" t="s">
        <v>762</v>
      </c>
      <c r="N61" s="275"/>
      <c r="O61" s="275"/>
      <c r="P61" s="254"/>
      <c r="Q61" s="276"/>
      <c r="R61" s="276"/>
      <c r="S61" s="275"/>
      <c r="T61" s="275"/>
      <c r="U61" s="55"/>
      <c r="V61" s="275"/>
      <c r="W61" s="275"/>
      <c r="X61" s="275"/>
      <c r="Y61" s="275"/>
      <c r="Z61" s="275"/>
      <c r="AA61" s="275"/>
      <c r="AB61" s="275"/>
    </row>
    <row r="62" spans="1:28" ht="19.5" customHeight="1">
      <c r="A62" s="254">
        <f t="shared" si="0"/>
        <v>46</v>
      </c>
      <c r="B62" s="279"/>
      <c r="C62" s="280"/>
      <c r="D62" s="269" t="s">
        <v>755</v>
      </c>
      <c r="E62" s="266" t="s">
        <v>759</v>
      </c>
      <c r="F62" s="266" t="s">
        <v>760</v>
      </c>
      <c r="G62" s="269" t="s">
        <v>758</v>
      </c>
      <c r="H62" s="296" t="s">
        <v>761</v>
      </c>
      <c r="I62" s="296"/>
      <c r="J62" s="296"/>
      <c r="K62" s="296"/>
      <c r="L62" s="296"/>
      <c r="M62" s="275" t="s">
        <v>763</v>
      </c>
      <c r="N62" s="275"/>
      <c r="O62" s="275"/>
      <c r="P62" s="254"/>
      <c r="Q62" s="276"/>
      <c r="R62" s="276"/>
      <c r="S62" s="275"/>
      <c r="T62" s="275"/>
      <c r="U62" s="55"/>
      <c r="V62" s="275"/>
      <c r="W62" s="275"/>
      <c r="X62" s="275"/>
      <c r="Y62" s="275"/>
      <c r="Z62" s="275"/>
      <c r="AA62" s="275"/>
      <c r="AB62" s="275"/>
    </row>
    <row r="63" spans="1:28" ht="19.5" customHeight="1">
      <c r="A63" s="254">
        <f t="shared" si="0"/>
        <v>47</v>
      </c>
      <c r="B63" s="279"/>
      <c r="C63" s="280"/>
      <c r="D63" s="269" t="s">
        <v>755</v>
      </c>
      <c r="E63" s="266" t="s">
        <v>764</v>
      </c>
      <c r="F63" s="266" t="s">
        <v>765</v>
      </c>
      <c r="G63" s="269" t="s">
        <v>758</v>
      </c>
      <c r="H63" s="296" t="s">
        <v>761</v>
      </c>
      <c r="I63" s="296"/>
      <c r="J63" s="296"/>
      <c r="K63" s="296"/>
      <c r="L63" s="296"/>
      <c r="M63" s="275" t="s">
        <v>763</v>
      </c>
      <c r="N63" s="275"/>
      <c r="O63" s="275"/>
      <c r="P63" s="254"/>
      <c r="Q63" s="276"/>
      <c r="R63" s="276"/>
      <c r="S63" s="275"/>
      <c r="T63" s="275"/>
      <c r="U63" s="55"/>
      <c r="V63" s="275"/>
      <c r="W63" s="275"/>
      <c r="X63" s="275"/>
      <c r="Y63" s="275"/>
      <c r="Z63" s="275"/>
      <c r="AA63" s="275"/>
      <c r="AB63" s="275"/>
    </row>
    <row r="64" spans="1:28" ht="19.5" customHeight="1">
      <c r="A64" s="254">
        <f t="shared" si="0"/>
        <v>48</v>
      </c>
      <c r="B64" s="279"/>
      <c r="C64" s="280"/>
      <c r="D64" s="269" t="s">
        <v>755</v>
      </c>
      <c r="E64" s="266" t="s">
        <v>766</v>
      </c>
      <c r="F64" s="266" t="s">
        <v>767</v>
      </c>
      <c r="G64" s="269" t="s">
        <v>758</v>
      </c>
      <c r="H64" s="296" t="s">
        <v>773</v>
      </c>
      <c r="I64" s="296"/>
      <c r="J64" s="296"/>
      <c r="K64" s="296"/>
      <c r="L64" s="296"/>
      <c r="M64" s="275" t="s">
        <v>763</v>
      </c>
      <c r="N64" s="275"/>
      <c r="O64" s="275"/>
      <c r="P64" s="254"/>
      <c r="Q64" s="276"/>
      <c r="R64" s="276"/>
      <c r="S64" s="275"/>
      <c r="T64" s="275"/>
      <c r="U64" s="55"/>
      <c r="V64" s="275"/>
      <c r="W64" s="275"/>
      <c r="X64" s="275"/>
      <c r="Y64" s="275"/>
      <c r="Z64" s="275"/>
      <c r="AA64" s="275"/>
      <c r="AB64" s="275"/>
    </row>
    <row r="65" spans="1:28" ht="19.5" customHeight="1">
      <c r="A65" s="254">
        <f t="shared" si="0"/>
        <v>49</v>
      </c>
      <c r="B65" s="279"/>
      <c r="C65" s="280"/>
      <c r="D65" s="269" t="s">
        <v>755</v>
      </c>
      <c r="E65" s="266" t="s">
        <v>768</v>
      </c>
      <c r="F65" s="266" t="s">
        <v>769</v>
      </c>
      <c r="G65" s="269" t="s">
        <v>772</v>
      </c>
      <c r="H65" s="272" t="s">
        <v>774</v>
      </c>
      <c r="I65" s="273"/>
      <c r="J65" s="273"/>
      <c r="K65" s="273"/>
      <c r="L65" s="274"/>
      <c r="M65" s="275" t="s">
        <v>775</v>
      </c>
      <c r="N65" s="275"/>
      <c r="O65" s="275"/>
      <c r="P65" s="254"/>
      <c r="Q65" s="276"/>
      <c r="R65" s="276"/>
      <c r="S65" s="275"/>
      <c r="T65" s="275"/>
      <c r="U65" s="55"/>
      <c r="V65" s="275"/>
      <c r="W65" s="275"/>
      <c r="X65" s="275"/>
      <c r="Y65" s="275"/>
      <c r="Z65" s="275"/>
      <c r="AA65" s="275"/>
      <c r="AB65" s="275"/>
    </row>
    <row r="66" spans="1:28" ht="19.5" customHeight="1">
      <c r="A66" s="254">
        <f t="shared" si="0"/>
        <v>50</v>
      </c>
      <c r="B66" s="279"/>
      <c r="C66" s="280"/>
      <c r="D66" s="269" t="s">
        <v>755</v>
      </c>
      <c r="E66" s="266" t="s">
        <v>770</v>
      </c>
      <c r="F66" s="266" t="s">
        <v>103</v>
      </c>
      <c r="G66" s="269" t="s">
        <v>772</v>
      </c>
      <c r="H66" s="272" t="s">
        <v>774</v>
      </c>
      <c r="I66" s="273"/>
      <c r="J66" s="273"/>
      <c r="K66" s="273"/>
      <c r="L66" s="274"/>
      <c r="M66" s="275" t="s">
        <v>775</v>
      </c>
      <c r="N66" s="275"/>
      <c r="O66" s="275"/>
      <c r="P66" s="254"/>
      <c r="Q66" s="276"/>
      <c r="R66" s="276"/>
      <c r="S66" s="275"/>
      <c r="T66" s="275"/>
      <c r="U66" s="55"/>
      <c r="V66" s="275"/>
      <c r="W66" s="275"/>
      <c r="X66" s="275"/>
      <c r="Y66" s="275"/>
      <c r="Z66" s="275"/>
      <c r="AA66" s="275"/>
      <c r="AB66" s="275"/>
    </row>
    <row r="67" spans="1:28" ht="19.5" customHeight="1">
      <c r="A67" s="254">
        <f t="shared" si="0"/>
        <v>51</v>
      </c>
      <c r="B67" s="281"/>
      <c r="C67" s="282"/>
      <c r="D67" s="269" t="s">
        <v>755</v>
      </c>
      <c r="E67" s="266" t="s">
        <v>771</v>
      </c>
      <c r="F67" s="266" t="s">
        <v>106</v>
      </c>
      <c r="G67" s="269" t="s">
        <v>772</v>
      </c>
      <c r="H67" s="272" t="s">
        <v>774</v>
      </c>
      <c r="I67" s="273"/>
      <c r="J67" s="273"/>
      <c r="K67" s="273"/>
      <c r="L67" s="274"/>
      <c r="M67" s="275" t="s">
        <v>775</v>
      </c>
      <c r="N67" s="275"/>
      <c r="O67" s="275"/>
      <c r="P67" s="254"/>
      <c r="Q67" s="276"/>
      <c r="R67" s="276"/>
      <c r="S67" s="275"/>
      <c r="T67" s="275"/>
      <c r="U67" s="55"/>
      <c r="V67" s="275"/>
      <c r="W67" s="275"/>
      <c r="X67" s="275"/>
      <c r="Y67" s="275"/>
      <c r="Z67" s="275"/>
      <c r="AA67" s="275"/>
      <c r="AB67" s="275"/>
    </row>
    <row r="68" spans="1:28" ht="19.5" customHeight="1">
      <c r="A68" s="254">
        <f t="shared" si="0"/>
        <v>52</v>
      </c>
      <c r="B68" s="294"/>
      <c r="C68" s="295"/>
      <c r="D68" s="266"/>
      <c r="E68" s="266"/>
      <c r="F68" s="266"/>
      <c r="G68" s="263"/>
      <c r="H68" s="264"/>
      <c r="I68" s="265"/>
      <c r="J68" s="296"/>
      <c r="K68" s="296"/>
      <c r="L68" s="296"/>
      <c r="M68" s="275"/>
      <c r="N68" s="275"/>
      <c r="O68" s="275"/>
      <c r="P68" s="254"/>
      <c r="Q68" s="276"/>
      <c r="R68" s="276"/>
      <c r="S68" s="275"/>
      <c r="T68" s="275"/>
      <c r="U68" s="55"/>
      <c r="V68" s="275"/>
      <c r="W68" s="275"/>
      <c r="X68" s="275"/>
      <c r="Y68" s="275"/>
      <c r="Z68" s="275"/>
      <c r="AA68" s="275"/>
      <c r="AB68" s="275"/>
    </row>
    <row r="69" spans="1:28" ht="19.5" customHeight="1">
      <c r="A69" s="254">
        <f t="shared" si="0"/>
        <v>53</v>
      </c>
      <c r="B69" s="294"/>
      <c r="C69" s="295"/>
      <c r="D69" s="266"/>
      <c r="E69" s="266"/>
      <c r="F69" s="266"/>
      <c r="G69" s="263"/>
      <c r="H69" s="264"/>
      <c r="I69" s="265"/>
      <c r="J69" s="296"/>
      <c r="K69" s="296"/>
      <c r="L69" s="296"/>
      <c r="M69" s="275"/>
      <c r="N69" s="275"/>
      <c r="O69" s="275"/>
      <c r="P69" s="254"/>
      <c r="Q69" s="276"/>
      <c r="R69" s="276"/>
      <c r="S69" s="275"/>
      <c r="T69" s="275"/>
      <c r="U69" s="55"/>
      <c r="V69" s="275"/>
      <c r="W69" s="275"/>
      <c r="X69" s="275"/>
      <c r="Y69" s="275"/>
      <c r="Z69" s="275"/>
      <c r="AA69" s="275"/>
      <c r="AB69" s="275"/>
    </row>
    <row r="70" spans="1:28" ht="19.5" customHeight="1">
      <c r="A70" s="254">
        <f t="shared" si="0"/>
        <v>54</v>
      </c>
      <c r="B70" s="294"/>
      <c r="C70" s="295"/>
      <c r="D70" s="266"/>
      <c r="E70" s="266"/>
      <c r="F70" s="266"/>
      <c r="G70" s="263"/>
      <c r="H70" s="264"/>
      <c r="I70" s="265"/>
      <c r="J70" s="296"/>
      <c r="K70" s="296"/>
      <c r="L70" s="296"/>
      <c r="M70" s="275"/>
      <c r="N70" s="275"/>
      <c r="O70" s="275"/>
      <c r="P70" s="254"/>
      <c r="Q70" s="276"/>
      <c r="R70" s="276"/>
      <c r="S70" s="275"/>
      <c r="T70" s="275"/>
      <c r="U70" s="55"/>
      <c r="V70" s="275"/>
      <c r="W70" s="275"/>
      <c r="X70" s="275"/>
      <c r="Y70" s="275"/>
      <c r="Z70" s="275"/>
      <c r="AA70" s="275"/>
      <c r="AB70" s="275"/>
    </row>
    <row r="71" spans="1:28" ht="19.5" customHeight="1">
      <c r="A71" s="254">
        <f t="shared" si="0"/>
        <v>55</v>
      </c>
      <c r="B71" s="294"/>
      <c r="C71" s="295"/>
      <c r="D71" s="266"/>
      <c r="E71" s="266"/>
      <c r="F71" s="266"/>
      <c r="G71" s="263"/>
      <c r="H71" s="264"/>
      <c r="I71" s="265"/>
      <c r="J71" s="296"/>
      <c r="K71" s="296"/>
      <c r="L71" s="296"/>
      <c r="M71" s="275"/>
      <c r="N71" s="275"/>
      <c r="O71" s="275"/>
      <c r="P71" s="254"/>
      <c r="Q71" s="276"/>
      <c r="R71" s="276"/>
      <c r="S71" s="275"/>
      <c r="T71" s="275"/>
      <c r="U71" s="55"/>
      <c r="V71" s="275"/>
      <c r="W71" s="275"/>
      <c r="X71" s="275"/>
      <c r="Y71" s="275"/>
      <c r="Z71" s="275"/>
      <c r="AA71" s="275"/>
      <c r="AB71" s="275"/>
    </row>
    <row r="72" spans="1:28" ht="19.5" customHeight="1">
      <c r="A72" s="254">
        <f t="shared" si="0"/>
        <v>56</v>
      </c>
      <c r="B72" s="294"/>
      <c r="C72" s="295"/>
      <c r="D72" s="266"/>
      <c r="E72" s="266"/>
      <c r="F72" s="266"/>
      <c r="G72" s="263"/>
      <c r="H72" s="264"/>
      <c r="I72" s="265"/>
      <c r="J72" s="296"/>
      <c r="K72" s="296"/>
      <c r="L72" s="296"/>
      <c r="M72" s="275"/>
      <c r="N72" s="275"/>
      <c r="O72" s="275"/>
      <c r="P72" s="254"/>
      <c r="Q72" s="276"/>
      <c r="R72" s="276"/>
      <c r="S72" s="275"/>
      <c r="T72" s="275"/>
      <c r="U72" s="55"/>
      <c r="V72" s="275"/>
      <c r="W72" s="275"/>
      <c r="X72" s="275"/>
      <c r="Y72" s="275"/>
      <c r="Z72" s="275"/>
      <c r="AA72" s="275"/>
      <c r="AB72" s="275"/>
    </row>
    <row r="73" spans="1:28" ht="19.5" customHeight="1">
      <c r="A73" s="254">
        <f t="shared" si="0"/>
        <v>57</v>
      </c>
      <c r="B73" s="294"/>
      <c r="C73" s="295"/>
      <c r="D73" s="255"/>
      <c r="E73" s="255"/>
      <c r="F73" s="255"/>
      <c r="G73" s="2"/>
      <c r="H73" s="252"/>
      <c r="I73" s="253"/>
      <c r="J73" s="296"/>
      <c r="K73" s="296"/>
      <c r="L73" s="296"/>
      <c r="M73" s="275"/>
      <c r="N73" s="275"/>
      <c r="O73" s="275"/>
      <c r="P73" s="254"/>
      <c r="Q73" s="276"/>
      <c r="R73" s="276"/>
      <c r="S73" s="275"/>
      <c r="T73" s="275"/>
      <c r="U73" s="55"/>
      <c r="V73" s="275"/>
      <c r="W73" s="275"/>
      <c r="X73" s="275"/>
      <c r="Y73" s="275"/>
      <c r="Z73" s="275"/>
      <c r="AA73" s="275"/>
      <c r="AB73" s="275"/>
    </row>
    <row r="74" spans="1:28" ht="20.100000000000001" customHeight="1">
      <c r="A74" s="72">
        <f t="shared" si="0"/>
        <v>58</v>
      </c>
      <c r="B74" s="294"/>
      <c r="C74" s="295"/>
      <c r="D74" s="54"/>
      <c r="E74" s="54"/>
      <c r="F74" s="54"/>
      <c r="G74" s="272"/>
      <c r="H74" s="273"/>
      <c r="I74" s="274"/>
      <c r="J74" s="296"/>
      <c r="K74" s="296"/>
      <c r="L74" s="296"/>
      <c r="M74" s="275"/>
      <c r="N74" s="275"/>
      <c r="O74" s="275"/>
      <c r="P74" s="53"/>
      <c r="Q74" s="276"/>
      <c r="R74" s="276"/>
      <c r="S74" s="275"/>
      <c r="T74" s="275"/>
      <c r="U74" s="55"/>
      <c r="V74" s="275"/>
      <c r="W74" s="275"/>
      <c r="X74" s="275"/>
      <c r="Y74" s="275"/>
      <c r="Z74" s="275"/>
      <c r="AA74" s="275"/>
      <c r="AB74" s="275"/>
    </row>
    <row r="75" spans="1:28">
      <c r="B75" s="256"/>
      <c r="C75" s="256"/>
    </row>
    <row r="76" spans="1:28">
      <c r="B76" s="256"/>
      <c r="C76" s="256"/>
    </row>
  </sheetData>
  <mergeCells count="497">
    <mergeCell ref="Y70:Z70"/>
    <mergeCell ref="H61:L61"/>
    <mergeCell ref="H62:L62"/>
    <mergeCell ref="H63:L63"/>
    <mergeCell ref="H64:L64"/>
    <mergeCell ref="H65:L65"/>
    <mergeCell ref="H66:L66"/>
    <mergeCell ref="H67:L67"/>
    <mergeCell ref="S71:T71"/>
    <mergeCell ref="J68:L68"/>
    <mergeCell ref="J69:L69"/>
    <mergeCell ref="J70:L70"/>
    <mergeCell ref="J71:L71"/>
    <mergeCell ref="AA67:AB67"/>
    <mergeCell ref="V71:X71"/>
    <mergeCell ref="Y71:Z71"/>
    <mergeCell ref="AA71:AB71"/>
    <mergeCell ref="S72:T72"/>
    <mergeCell ref="V72:X72"/>
    <mergeCell ref="Y72:Z72"/>
    <mergeCell ref="AA72:AB72"/>
    <mergeCell ref="E11:I11"/>
    <mergeCell ref="J11:N11"/>
    <mergeCell ref="V11:W11"/>
    <mergeCell ref="X11:Z11"/>
    <mergeCell ref="AA11:AB11"/>
    <mergeCell ref="O11:U11"/>
    <mergeCell ref="S68:T68"/>
    <mergeCell ref="V68:X68"/>
    <mergeCell ref="Y68:Z68"/>
    <mergeCell ref="AA68:AB68"/>
    <mergeCell ref="S69:T69"/>
    <mergeCell ref="V69:X69"/>
    <mergeCell ref="Y69:Z69"/>
    <mergeCell ref="AA69:AB69"/>
    <mergeCell ref="S70:T70"/>
    <mergeCell ref="V70:X70"/>
    <mergeCell ref="M72:O72"/>
    <mergeCell ref="V62:X62"/>
    <mergeCell ref="Y62:Z62"/>
    <mergeCell ref="AA62:AB62"/>
    <mergeCell ref="S63:T63"/>
    <mergeCell ref="V63:X63"/>
    <mergeCell ref="Y63:Z63"/>
    <mergeCell ref="AA63:AB63"/>
    <mergeCell ref="S64:T64"/>
    <mergeCell ref="V64:X64"/>
    <mergeCell ref="Y64:Z64"/>
    <mergeCell ref="AA64:AB64"/>
    <mergeCell ref="AA70:AB70"/>
    <mergeCell ref="S65:T65"/>
    <mergeCell ref="V65:X65"/>
    <mergeCell ref="Y65:Z65"/>
    <mergeCell ref="AA65:AB65"/>
    <mergeCell ref="S66:T66"/>
    <mergeCell ref="V66:X66"/>
    <mergeCell ref="Y66:Z66"/>
    <mergeCell ref="AA66:AB66"/>
    <mergeCell ref="S67:T67"/>
    <mergeCell ref="V67:X67"/>
    <mergeCell ref="Y67:Z67"/>
    <mergeCell ref="Y60:Z60"/>
    <mergeCell ref="AA60:AB60"/>
    <mergeCell ref="Q61:R61"/>
    <mergeCell ref="S61:T61"/>
    <mergeCell ref="V61:X61"/>
    <mergeCell ref="Y61:Z61"/>
    <mergeCell ref="AA61:AB61"/>
    <mergeCell ref="Q73:R73"/>
    <mergeCell ref="S73:T73"/>
    <mergeCell ref="V73:X73"/>
    <mergeCell ref="Y73:Z73"/>
    <mergeCell ref="AA73:AB73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S62:T62"/>
    <mergeCell ref="J60:L60"/>
    <mergeCell ref="J73:L73"/>
    <mergeCell ref="M60:O60"/>
    <mergeCell ref="M61:O61"/>
    <mergeCell ref="M73:O73"/>
    <mergeCell ref="G59:I59"/>
    <mergeCell ref="V60:X60"/>
    <mergeCell ref="B68:C68"/>
    <mergeCell ref="B69:C69"/>
    <mergeCell ref="B70:C70"/>
    <mergeCell ref="B71:C71"/>
    <mergeCell ref="B72:C72"/>
    <mergeCell ref="B61:C67"/>
    <mergeCell ref="J72:L72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1:O71"/>
    <mergeCell ref="X2:AB3"/>
    <mergeCell ref="F3:S3"/>
    <mergeCell ref="A4:B5"/>
    <mergeCell ref="C4:D5"/>
    <mergeCell ref="F4:T4"/>
    <mergeCell ref="V4:W4"/>
    <mergeCell ref="V5:W5"/>
    <mergeCell ref="X8:Z8"/>
    <mergeCell ref="AA8:AB8"/>
    <mergeCell ref="O8:U8"/>
    <mergeCell ref="V8:W8"/>
    <mergeCell ref="F5:T5"/>
    <mergeCell ref="O9:U9"/>
    <mergeCell ref="V9:W9"/>
    <mergeCell ref="X9:Z9"/>
    <mergeCell ref="AA9:AB9"/>
    <mergeCell ref="E12:I12"/>
    <mergeCell ref="J12:N12"/>
    <mergeCell ref="O12:U12"/>
    <mergeCell ref="V12:W12"/>
    <mergeCell ref="X12:Z12"/>
    <mergeCell ref="AA12:AB12"/>
    <mergeCell ref="E10:I10"/>
    <mergeCell ref="J10:N10"/>
    <mergeCell ref="O10:U10"/>
    <mergeCell ref="V10:W10"/>
    <mergeCell ref="X10:Z10"/>
    <mergeCell ref="AA10:AB10"/>
    <mergeCell ref="A1:B1"/>
    <mergeCell ref="C1:F1"/>
    <mergeCell ref="G1:W1"/>
    <mergeCell ref="A2:B2"/>
    <mergeCell ref="C2:F2"/>
    <mergeCell ref="G2:S2"/>
    <mergeCell ref="AA6:AB6"/>
    <mergeCell ref="A7:C14"/>
    <mergeCell ref="E7:I7"/>
    <mergeCell ref="J7:N7"/>
    <mergeCell ref="O7:U7"/>
    <mergeCell ref="V7:W7"/>
    <mergeCell ref="X7:Z7"/>
    <mergeCell ref="AA7:AB7"/>
    <mergeCell ref="E8:I8"/>
    <mergeCell ref="J8:N8"/>
    <mergeCell ref="A6:C6"/>
    <mergeCell ref="E6:I6"/>
    <mergeCell ref="J6:N6"/>
    <mergeCell ref="O6:U6"/>
    <mergeCell ref="V6:W6"/>
    <mergeCell ref="X6:Z6"/>
    <mergeCell ref="E9:I9"/>
    <mergeCell ref="J9:N9"/>
    <mergeCell ref="J14:N14"/>
    <mergeCell ref="O14:U14"/>
    <mergeCell ref="V14:W14"/>
    <mergeCell ref="X14:Z14"/>
    <mergeCell ref="AA14:AB14"/>
    <mergeCell ref="E13:I13"/>
    <mergeCell ref="J13:N13"/>
    <mergeCell ref="O13:U13"/>
    <mergeCell ref="V13:W13"/>
    <mergeCell ref="X13:Z13"/>
    <mergeCell ref="AA13:AB13"/>
    <mergeCell ref="E14:I14"/>
    <mergeCell ref="AA15:AB15"/>
    <mergeCell ref="B16:C16"/>
    <mergeCell ref="G16:I16"/>
    <mergeCell ref="J16:L16"/>
    <mergeCell ref="M16:O16"/>
    <mergeCell ref="Q16:R16"/>
    <mergeCell ref="S16:T16"/>
    <mergeCell ref="V16:X16"/>
    <mergeCell ref="Y16:Z16"/>
    <mergeCell ref="AA16:AB16"/>
    <mergeCell ref="A15:C15"/>
    <mergeCell ref="E15:I15"/>
    <mergeCell ref="J15:N15"/>
    <mergeCell ref="O15:U15"/>
    <mergeCell ref="V15:W15"/>
    <mergeCell ref="X15:Z15"/>
    <mergeCell ref="B17:C17"/>
    <mergeCell ref="E17:O17"/>
    <mergeCell ref="Q17:R17"/>
    <mergeCell ref="Q18:R18"/>
    <mergeCell ref="M18:O20"/>
    <mergeCell ref="Y19:Z19"/>
    <mergeCell ref="AA19:AB19"/>
    <mergeCell ref="Q20:R20"/>
    <mergeCell ref="AA17:AB17"/>
    <mergeCell ref="B18:C30"/>
    <mergeCell ref="G18:I20"/>
    <mergeCell ref="J18:L20"/>
    <mergeCell ref="AA22:AB22"/>
    <mergeCell ref="G21:I22"/>
    <mergeCell ref="Q21:R21"/>
    <mergeCell ref="S21:T21"/>
    <mergeCell ref="M21:O22"/>
    <mergeCell ref="J21:L22"/>
    <mergeCell ref="AA20:AB20"/>
    <mergeCell ref="S18:T18"/>
    <mergeCell ref="V18:X18"/>
    <mergeCell ref="Y18:Z18"/>
    <mergeCell ref="AA18:AB18"/>
    <mergeCell ref="Q19:R19"/>
    <mergeCell ref="S19:T19"/>
    <mergeCell ref="V19:X19"/>
    <mergeCell ref="V24:X24"/>
    <mergeCell ref="Y24:Z24"/>
    <mergeCell ref="AA24:AB24"/>
    <mergeCell ref="Q23:R23"/>
    <mergeCell ref="S23:T23"/>
    <mergeCell ref="V23:X23"/>
    <mergeCell ref="V21:X21"/>
    <mergeCell ref="Y21:Z21"/>
    <mergeCell ref="AA21:AB21"/>
    <mergeCell ref="Q22:R22"/>
    <mergeCell ref="S22:T22"/>
    <mergeCell ref="V22:X22"/>
    <mergeCell ref="Y22:Z22"/>
    <mergeCell ref="G23:I30"/>
    <mergeCell ref="J23:L30"/>
    <mergeCell ref="M23:O30"/>
    <mergeCell ref="Y27:Z27"/>
    <mergeCell ref="AA27:AB27"/>
    <mergeCell ref="Q28:R28"/>
    <mergeCell ref="S28:T28"/>
    <mergeCell ref="V28:X28"/>
    <mergeCell ref="Y28:Z28"/>
    <mergeCell ref="AA28:AB28"/>
    <mergeCell ref="Q27:R27"/>
    <mergeCell ref="S27:T27"/>
    <mergeCell ref="V27:X27"/>
    <mergeCell ref="Y25:Z25"/>
    <mergeCell ref="AA25:AB25"/>
    <mergeCell ref="Q26:R26"/>
    <mergeCell ref="AA26:AB26"/>
    <mergeCell ref="Q25:R25"/>
    <mergeCell ref="S25:T25"/>
    <mergeCell ref="V25:X25"/>
    <mergeCell ref="Y23:Z23"/>
    <mergeCell ref="AA23:AB23"/>
    <mergeCell ref="Q24:R24"/>
    <mergeCell ref="S24:T24"/>
    <mergeCell ref="G31:I31"/>
    <mergeCell ref="V47:X47"/>
    <mergeCell ref="M48:O48"/>
    <mergeCell ref="Q48:R48"/>
    <mergeCell ref="AA29:AB29"/>
    <mergeCell ref="J31:L31"/>
    <mergeCell ref="M31:O31"/>
    <mergeCell ref="AA30:AB30"/>
    <mergeCell ref="AA31:AB31"/>
    <mergeCell ref="Q29:R29"/>
    <mergeCell ref="S29:T29"/>
    <mergeCell ref="V29:X29"/>
    <mergeCell ref="S43:T43"/>
    <mergeCell ref="S40:T40"/>
    <mergeCell ref="S45:T45"/>
    <mergeCell ref="V35:X35"/>
    <mergeCell ref="Y35:Z35"/>
    <mergeCell ref="AA35:AB35"/>
    <mergeCell ref="Q36:R36"/>
    <mergeCell ref="S36:T36"/>
    <mergeCell ref="Q42:R42"/>
    <mergeCell ref="Q41:R41"/>
    <mergeCell ref="Y38:Z38"/>
    <mergeCell ref="AA38:AB38"/>
    <mergeCell ref="Y31:Z31"/>
    <mergeCell ref="Q32:R32"/>
    <mergeCell ref="S32:T32"/>
    <mergeCell ref="V32:X32"/>
    <mergeCell ref="Y32:Z32"/>
    <mergeCell ref="M74:O74"/>
    <mergeCell ref="Q74:R74"/>
    <mergeCell ref="J32:L35"/>
    <mergeCell ref="M32:O35"/>
    <mergeCell ref="V39:X39"/>
    <mergeCell ref="S48:T48"/>
    <mergeCell ref="V48:X48"/>
    <mergeCell ref="Y48:Z48"/>
    <mergeCell ref="M51:O51"/>
    <mergeCell ref="J48:L48"/>
    <mergeCell ref="J50:L50"/>
    <mergeCell ref="J51:L51"/>
    <mergeCell ref="J59:L59"/>
    <mergeCell ref="S59:T59"/>
    <mergeCell ref="V59:X59"/>
    <mergeCell ref="Y59:Z59"/>
    <mergeCell ref="J52:L52"/>
    <mergeCell ref="Q60:R60"/>
    <mergeCell ref="S60:T60"/>
    <mergeCell ref="AA49:AB49"/>
    <mergeCell ref="M59:O59"/>
    <mergeCell ref="Q59:R59"/>
    <mergeCell ref="Q50:R50"/>
    <mergeCell ref="S50:T50"/>
    <mergeCell ref="V50:X50"/>
    <mergeCell ref="J74:L74"/>
    <mergeCell ref="J49:L49"/>
    <mergeCell ref="G51:I51"/>
    <mergeCell ref="G52:I52"/>
    <mergeCell ref="G50:I50"/>
    <mergeCell ref="G60:I60"/>
    <mergeCell ref="Y50:Z50"/>
    <mergeCell ref="AA50:AB50"/>
    <mergeCell ref="M49:O49"/>
    <mergeCell ref="M52:O52"/>
    <mergeCell ref="M53:O53"/>
    <mergeCell ref="M54:O54"/>
    <mergeCell ref="M55:O55"/>
    <mergeCell ref="AA56:AB56"/>
    <mergeCell ref="G53:I53"/>
    <mergeCell ref="J53:L53"/>
    <mergeCell ref="J54:L54"/>
    <mergeCell ref="J55:L55"/>
    <mergeCell ref="B31:C35"/>
    <mergeCell ref="G32:I32"/>
    <mergeCell ref="AA32:AB32"/>
    <mergeCell ref="Q47:R47"/>
    <mergeCell ref="S47:T47"/>
    <mergeCell ref="M36:O43"/>
    <mergeCell ref="J46:L46"/>
    <mergeCell ref="Q39:R39"/>
    <mergeCell ref="Q40:R40"/>
    <mergeCell ref="J44:L44"/>
    <mergeCell ref="M46:O46"/>
    <mergeCell ref="Q46:R46"/>
    <mergeCell ref="V45:X45"/>
    <mergeCell ref="Y45:Z45"/>
    <mergeCell ref="AA45:AB45"/>
    <mergeCell ref="J45:L45"/>
    <mergeCell ref="S46:T46"/>
    <mergeCell ref="M45:O45"/>
    <mergeCell ref="Q45:R45"/>
    <mergeCell ref="AA33:AB33"/>
    <mergeCell ref="Q34:R34"/>
    <mergeCell ref="Y33:Z33"/>
    <mergeCell ref="S38:T38"/>
    <mergeCell ref="S39:T39"/>
    <mergeCell ref="S34:T34"/>
    <mergeCell ref="V34:X34"/>
    <mergeCell ref="Y34:Z34"/>
    <mergeCell ref="AA34:AB34"/>
    <mergeCell ref="AA39:AB39"/>
    <mergeCell ref="AA37:AB37"/>
    <mergeCell ref="Q35:R35"/>
    <mergeCell ref="S35:T35"/>
    <mergeCell ref="S37:T37"/>
    <mergeCell ref="Y74:Z74"/>
    <mergeCell ref="Y37:Z37"/>
    <mergeCell ref="Y40:Z40"/>
    <mergeCell ref="G44:I44"/>
    <mergeCell ref="G41:I41"/>
    <mergeCell ref="M44:O44"/>
    <mergeCell ref="Y56:Z56"/>
    <mergeCell ref="Y36:Z36"/>
    <mergeCell ref="AA36:AB36"/>
    <mergeCell ref="Q37:R37"/>
    <mergeCell ref="Y39:Z39"/>
    <mergeCell ref="Q38:R38"/>
    <mergeCell ref="M50:O50"/>
    <mergeCell ref="J47:L47"/>
    <mergeCell ref="M47:O47"/>
    <mergeCell ref="G47:I47"/>
    <mergeCell ref="G48:I48"/>
    <mergeCell ref="AA59:AB59"/>
    <mergeCell ref="AA48:AB48"/>
    <mergeCell ref="Q51:R51"/>
    <mergeCell ref="S51:T51"/>
    <mergeCell ref="V51:X51"/>
    <mergeCell ref="Y51:Z51"/>
    <mergeCell ref="AA51:AB51"/>
    <mergeCell ref="B36:C43"/>
    <mergeCell ref="G36:I36"/>
    <mergeCell ref="G37:I37"/>
    <mergeCell ref="G45:I45"/>
    <mergeCell ref="G46:I46"/>
    <mergeCell ref="G74:I74"/>
    <mergeCell ref="B54:C54"/>
    <mergeCell ref="S56:T56"/>
    <mergeCell ref="V56:X56"/>
    <mergeCell ref="V36:X36"/>
    <mergeCell ref="G42:I42"/>
    <mergeCell ref="G43:I43"/>
    <mergeCell ref="J36:L43"/>
    <mergeCell ref="S74:T74"/>
    <mergeCell ref="V74:X74"/>
    <mergeCell ref="B74:C74"/>
    <mergeCell ref="B44:C53"/>
    <mergeCell ref="G56:I56"/>
    <mergeCell ref="J56:L56"/>
    <mergeCell ref="M56:O56"/>
    <mergeCell ref="G57:I57"/>
    <mergeCell ref="J57:L57"/>
    <mergeCell ref="B73:C73"/>
    <mergeCell ref="B55:C60"/>
    <mergeCell ref="AA74:AB74"/>
    <mergeCell ref="Q49:R49"/>
    <mergeCell ref="S49:T49"/>
    <mergeCell ref="V49:X49"/>
    <mergeCell ref="Y49:Z49"/>
    <mergeCell ref="Q43:R43"/>
    <mergeCell ref="Y47:Z47"/>
    <mergeCell ref="AA47:AB47"/>
    <mergeCell ref="Y46:Z46"/>
    <mergeCell ref="AA46:AB46"/>
    <mergeCell ref="Q44:R44"/>
    <mergeCell ref="Y58:Z58"/>
    <mergeCell ref="AA58:AB58"/>
    <mergeCell ref="V55:X55"/>
    <mergeCell ref="Y55:Z55"/>
    <mergeCell ref="AA55:AB55"/>
    <mergeCell ref="V46:X46"/>
    <mergeCell ref="Q57:R57"/>
    <mergeCell ref="S57:T57"/>
    <mergeCell ref="V57:X57"/>
    <mergeCell ref="Y57:Z57"/>
    <mergeCell ref="AA57:AB57"/>
    <mergeCell ref="Y53:Z53"/>
    <mergeCell ref="Q56:R56"/>
    <mergeCell ref="AA41:AB41"/>
    <mergeCell ref="G38:I38"/>
    <mergeCell ref="G39:I39"/>
    <mergeCell ref="G40:I40"/>
    <mergeCell ref="V44:X44"/>
    <mergeCell ref="Y44:Z44"/>
    <mergeCell ref="AA44:AB44"/>
    <mergeCell ref="V42:X42"/>
    <mergeCell ref="Y42:Z42"/>
    <mergeCell ref="AA42:AB42"/>
    <mergeCell ref="V43:X43"/>
    <mergeCell ref="Y43:Z43"/>
    <mergeCell ref="AA43:AB43"/>
    <mergeCell ref="S41:T41"/>
    <mergeCell ref="V41:X41"/>
    <mergeCell ref="V38:X38"/>
    <mergeCell ref="Y41:Z41"/>
    <mergeCell ref="S44:T44"/>
    <mergeCell ref="S42:T42"/>
    <mergeCell ref="AA40:AB40"/>
    <mergeCell ref="V40:X40"/>
    <mergeCell ref="G33:I33"/>
    <mergeCell ref="G34:I34"/>
    <mergeCell ref="G35:I35"/>
    <mergeCell ref="V37:X37"/>
    <mergeCell ref="V33:X33"/>
    <mergeCell ref="S17:T17"/>
    <mergeCell ref="V17:X17"/>
    <mergeCell ref="Y17:Z17"/>
    <mergeCell ref="S26:T26"/>
    <mergeCell ref="V26:X26"/>
    <mergeCell ref="Y26:Z26"/>
    <mergeCell ref="S20:T20"/>
    <mergeCell ref="V20:X20"/>
    <mergeCell ref="Y20:Z20"/>
    <mergeCell ref="Q33:R33"/>
    <mergeCell ref="S33:T33"/>
    <mergeCell ref="Y29:Z29"/>
    <mergeCell ref="Q30:R30"/>
    <mergeCell ref="S30:T30"/>
    <mergeCell ref="V30:X30"/>
    <mergeCell ref="Y30:Z30"/>
    <mergeCell ref="Q31:R31"/>
    <mergeCell ref="S31:T31"/>
    <mergeCell ref="V31:X31"/>
    <mergeCell ref="M57:O57"/>
    <mergeCell ref="G58:I58"/>
    <mergeCell ref="J58:L58"/>
    <mergeCell ref="M58:O58"/>
    <mergeCell ref="V58:X58"/>
    <mergeCell ref="V52:X52"/>
    <mergeCell ref="Y52:Z52"/>
    <mergeCell ref="AA52:AB52"/>
    <mergeCell ref="Q53:R53"/>
    <mergeCell ref="S53:T53"/>
    <mergeCell ref="V53:X53"/>
    <mergeCell ref="Q52:R52"/>
    <mergeCell ref="S52:T52"/>
    <mergeCell ref="Q55:R55"/>
    <mergeCell ref="S55:T55"/>
    <mergeCell ref="Q58:R58"/>
    <mergeCell ref="S58:T58"/>
    <mergeCell ref="AA53:AB53"/>
    <mergeCell ref="Q54:R54"/>
    <mergeCell ref="S54:T54"/>
    <mergeCell ref="V54:X54"/>
    <mergeCell ref="Y54:Z54"/>
    <mergeCell ref="AA54:AB54"/>
  </mergeCells>
  <phoneticPr fontId="32" type="noConversion"/>
  <pageMargins left="0.70866141732283505" right="0.70866141732283505" top="0.74803149606299202" bottom="0.74803149606299202" header="0.31496062992126" footer="0.31496062992126"/>
  <pageSetup paperSize="8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J102"/>
  <sheetViews>
    <sheetView showGridLines="0" tabSelected="1" view="pageBreakPreview" zoomScale="85" zoomScaleNormal="40" zoomScaleSheetLayoutView="85" workbookViewId="0">
      <pane xSplit="13" ySplit="9" topLeftCell="N91" activePane="bottomRight" state="frozen"/>
      <selection pane="topRight"/>
      <selection pane="bottomLeft"/>
      <selection pane="bottomRight" activeCell="A93" sqref="A93:XFD93"/>
    </sheetView>
  </sheetViews>
  <sheetFormatPr defaultColWidth="8.875" defaultRowHeight="14.25"/>
  <cols>
    <col min="1" max="1" width="4.5" style="6" customWidth="1"/>
    <col min="2" max="11" width="2.625" style="79" customWidth="1"/>
    <col min="12" max="12" width="13" style="19" customWidth="1"/>
    <col min="13" max="13" width="20.5" style="19" customWidth="1"/>
    <col min="14" max="14" width="22.875" style="5" customWidth="1"/>
    <col min="15" max="15" width="8" style="22" customWidth="1"/>
    <col min="16" max="16" width="5.25" style="22" customWidth="1"/>
    <col min="17" max="17" width="7.375" style="6" customWidth="1"/>
    <col min="18" max="18" width="6.125" style="22" customWidth="1"/>
    <col min="19" max="19" width="13" style="22" customWidth="1"/>
    <col min="20" max="20" width="5.75" style="7" customWidth="1"/>
    <col min="21" max="21" width="8.375" style="22" customWidth="1"/>
    <col min="22" max="22" width="7.625" style="22" customWidth="1"/>
    <col min="23" max="23" width="9.375" style="22" customWidth="1"/>
    <col min="24" max="24" width="12.875" style="22" customWidth="1"/>
    <col min="25" max="25" width="14.5" style="6" customWidth="1"/>
    <col min="26" max="26" width="18" style="8" customWidth="1"/>
    <col min="27" max="27" width="11.625" style="46" customWidth="1"/>
    <col min="28" max="28" width="8.625" style="48" customWidth="1"/>
    <col min="29" max="32" width="5.75" style="6" hidden="1" customWidth="1"/>
    <col min="33" max="34" width="7.25" style="6" hidden="1" customWidth="1"/>
    <col min="35" max="35" width="10" style="22" customWidth="1"/>
    <col min="36" max="36" width="10.625" style="48" customWidth="1"/>
    <col min="37" max="16384" width="8.875" style="6"/>
  </cols>
  <sheetData>
    <row r="1" spans="1:36" ht="19.899999999999999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</row>
    <row r="2" spans="1:36" ht="18.75">
      <c r="A2" s="330" t="s">
        <v>555</v>
      </c>
      <c r="B2" s="331"/>
      <c r="C2" s="331"/>
      <c r="D2" s="331"/>
      <c r="E2" s="331"/>
      <c r="F2" s="332" t="s">
        <v>27</v>
      </c>
      <c r="G2" s="332"/>
      <c r="H2" s="332"/>
      <c r="I2" s="332"/>
      <c r="J2" s="332"/>
      <c r="K2" s="332"/>
      <c r="L2" s="333" t="s">
        <v>205</v>
      </c>
      <c r="M2" s="334"/>
      <c r="N2" s="337" t="s">
        <v>780</v>
      </c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10" t="s">
        <v>21</v>
      </c>
      <c r="AJ2" s="71"/>
    </row>
    <row r="3" spans="1:36" ht="24.95" customHeight="1">
      <c r="A3" s="335" t="s">
        <v>28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23" t="s">
        <v>29</v>
      </c>
      <c r="AJ3" s="69" t="s">
        <v>740</v>
      </c>
    </row>
    <row r="4" spans="1:36" s="5" customFormat="1" ht="24.95" customHeight="1">
      <c r="A4" s="340" t="s">
        <v>30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2" t="s">
        <v>777</v>
      </c>
      <c r="M4" s="343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23" t="s">
        <v>31</v>
      </c>
      <c r="AJ4" s="69"/>
    </row>
    <row r="5" spans="1:36" ht="49.5" customHeight="1">
      <c r="A5" s="340" t="s">
        <v>779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23" t="s">
        <v>15</v>
      </c>
      <c r="AJ5" s="69" t="s">
        <v>781</v>
      </c>
    </row>
    <row r="6" spans="1:36" s="9" customFormat="1">
      <c r="A6" s="349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39"/>
      <c r="O6" s="339"/>
      <c r="P6" s="339"/>
      <c r="Q6" s="339"/>
      <c r="R6" s="339"/>
      <c r="S6" s="339"/>
      <c r="T6" s="339"/>
      <c r="U6" s="338"/>
      <c r="V6" s="338"/>
      <c r="W6" s="338"/>
      <c r="X6" s="338"/>
      <c r="Y6" s="339"/>
      <c r="Z6" s="339"/>
      <c r="AA6" s="339"/>
      <c r="AB6" s="338"/>
      <c r="AC6" s="338"/>
      <c r="AD6" s="338"/>
      <c r="AE6" s="338"/>
      <c r="AF6" s="338"/>
      <c r="AG6" s="338"/>
      <c r="AH6" s="338"/>
      <c r="AI6" s="17" t="s">
        <v>198</v>
      </c>
      <c r="AJ6" s="70"/>
    </row>
    <row r="7" spans="1:36">
      <c r="A7" s="351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23" t="s">
        <v>33</v>
      </c>
      <c r="AJ7" s="18"/>
    </row>
    <row r="8" spans="1:36" s="3" customFormat="1" ht="49.9" customHeight="1">
      <c r="A8" s="346" t="s">
        <v>34</v>
      </c>
      <c r="B8" s="345" t="s">
        <v>35</v>
      </c>
      <c r="C8" s="345"/>
      <c r="D8" s="345"/>
      <c r="E8" s="345"/>
      <c r="F8" s="345"/>
      <c r="G8" s="345"/>
      <c r="H8" s="345"/>
      <c r="I8" s="345"/>
      <c r="J8" s="345"/>
      <c r="K8" s="345"/>
      <c r="L8" s="347" t="s">
        <v>21</v>
      </c>
      <c r="M8" s="345" t="s">
        <v>29</v>
      </c>
      <c r="N8" s="345" t="s">
        <v>36</v>
      </c>
      <c r="O8" s="345" t="s">
        <v>37</v>
      </c>
      <c r="P8" s="345" t="s">
        <v>38</v>
      </c>
      <c r="Q8" s="345" t="s">
        <v>9</v>
      </c>
      <c r="R8" s="347" t="s">
        <v>39</v>
      </c>
      <c r="S8" s="345" t="s">
        <v>40</v>
      </c>
      <c r="T8" s="347" t="s">
        <v>41</v>
      </c>
      <c r="U8" s="347" t="s">
        <v>42</v>
      </c>
      <c r="V8" s="347" t="s">
        <v>43</v>
      </c>
      <c r="W8" s="358" t="s">
        <v>44</v>
      </c>
      <c r="X8" s="358" t="s">
        <v>45</v>
      </c>
      <c r="Y8" s="358" t="s">
        <v>46</v>
      </c>
      <c r="Z8" s="345" t="s">
        <v>47</v>
      </c>
      <c r="AA8" s="359" t="s">
        <v>48</v>
      </c>
      <c r="AB8" s="345" t="s">
        <v>49</v>
      </c>
      <c r="AC8" s="355" t="s">
        <v>50</v>
      </c>
      <c r="AD8" s="355" t="s">
        <v>51</v>
      </c>
      <c r="AE8" s="355" t="s">
        <v>52</v>
      </c>
      <c r="AF8" s="355" t="s">
        <v>53</v>
      </c>
      <c r="AG8" s="345" t="s">
        <v>54</v>
      </c>
      <c r="AH8" s="345" t="s">
        <v>33</v>
      </c>
      <c r="AI8" s="356" t="s">
        <v>16</v>
      </c>
      <c r="AJ8" s="353" t="s">
        <v>280</v>
      </c>
    </row>
    <row r="9" spans="1:36" s="4" customFormat="1" ht="24.6" customHeight="1">
      <c r="A9" s="346"/>
      <c r="B9" s="15">
        <v>0</v>
      </c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6">
        <v>9</v>
      </c>
      <c r="L9" s="347"/>
      <c r="M9" s="348"/>
      <c r="N9" s="345"/>
      <c r="O9" s="345"/>
      <c r="P9" s="345"/>
      <c r="Q9" s="345"/>
      <c r="R9" s="347"/>
      <c r="S9" s="348"/>
      <c r="T9" s="360"/>
      <c r="U9" s="347"/>
      <c r="V9" s="347"/>
      <c r="W9" s="361"/>
      <c r="X9" s="358"/>
      <c r="Y9" s="358"/>
      <c r="Z9" s="345"/>
      <c r="AA9" s="359"/>
      <c r="AB9" s="345"/>
      <c r="AC9" s="355"/>
      <c r="AD9" s="355"/>
      <c r="AE9" s="355"/>
      <c r="AF9" s="355"/>
      <c r="AG9" s="348"/>
      <c r="AH9" s="345"/>
      <c r="AI9" s="357"/>
      <c r="AJ9" s="354"/>
    </row>
    <row r="10" spans="1:36" s="102" customFormat="1" ht="30" customHeight="1">
      <c r="A10" s="89">
        <f t="shared" ref="A10:A43" si="0">ROW()-9</f>
        <v>1</v>
      </c>
      <c r="B10" s="91"/>
      <c r="C10" s="91">
        <v>1</v>
      </c>
      <c r="D10" s="91"/>
      <c r="E10" s="91"/>
      <c r="F10" s="91"/>
      <c r="G10" s="91"/>
      <c r="H10" s="91"/>
      <c r="I10" s="91"/>
      <c r="J10" s="91"/>
      <c r="K10" s="91"/>
      <c r="L10" s="91" t="s">
        <v>754</v>
      </c>
      <c r="M10" s="92" t="s">
        <v>741</v>
      </c>
      <c r="N10" s="93"/>
      <c r="O10" s="94" t="s">
        <v>55</v>
      </c>
      <c r="P10" s="95" t="s">
        <v>744</v>
      </c>
      <c r="Q10" s="93"/>
      <c r="R10" s="96" t="s">
        <v>55</v>
      </c>
      <c r="S10" s="95" t="s">
        <v>745</v>
      </c>
      <c r="T10" s="95" t="s">
        <v>55</v>
      </c>
      <c r="U10" s="97" t="s">
        <v>57</v>
      </c>
      <c r="V10" s="97" t="s">
        <v>58</v>
      </c>
      <c r="W10" s="97" t="s">
        <v>746</v>
      </c>
      <c r="X10" s="96" t="s">
        <v>747</v>
      </c>
      <c r="Y10" s="98" t="s">
        <v>748</v>
      </c>
      <c r="Z10" s="99" t="s">
        <v>749</v>
      </c>
      <c r="AA10" s="100">
        <f>AA11+AA12+AA13+AA14+AA15+AA16+AA17+AA18+AA19*AJ19+AA22+AA23+AA24+AA25+AA26+AA27+AA28+AA32+AA33+AA37+AA38+AA39*AJ39+AA40+AA41+AA42+AA44</f>
        <v>17.8858</v>
      </c>
      <c r="AB10" s="96" t="s">
        <v>748</v>
      </c>
      <c r="AC10" s="93"/>
      <c r="AD10" s="93"/>
      <c r="AE10" s="93"/>
      <c r="AF10" s="93"/>
      <c r="AG10" s="101"/>
      <c r="AH10" s="101"/>
      <c r="AI10" s="95" t="s">
        <v>750</v>
      </c>
      <c r="AJ10" s="95">
        <v>1</v>
      </c>
    </row>
    <row r="11" spans="1:36" s="102" customFormat="1" ht="30" customHeight="1">
      <c r="A11" s="89">
        <f t="shared" si="0"/>
        <v>2</v>
      </c>
      <c r="B11" s="91"/>
      <c r="C11" s="91"/>
      <c r="D11" s="91">
        <v>2</v>
      </c>
      <c r="E11" s="91"/>
      <c r="F11" s="91"/>
      <c r="G11" s="91"/>
      <c r="H11" s="91"/>
      <c r="I11" s="91"/>
      <c r="J11" s="91"/>
      <c r="K11" s="91"/>
      <c r="L11" s="91" t="s">
        <v>253</v>
      </c>
      <c r="M11" s="92" t="s">
        <v>62</v>
      </c>
      <c r="N11" s="93" t="s">
        <v>63</v>
      </c>
      <c r="O11" s="96" t="s">
        <v>64</v>
      </c>
      <c r="P11" s="95" t="s">
        <v>56</v>
      </c>
      <c r="Q11" s="93"/>
      <c r="R11" s="95" t="s">
        <v>396</v>
      </c>
      <c r="S11" s="95" t="str">
        <f>L11</f>
        <v>SHT0015177</v>
      </c>
      <c r="T11" s="95" t="s">
        <v>527</v>
      </c>
      <c r="U11" s="97" t="s">
        <v>57</v>
      </c>
      <c r="V11" s="97" t="s">
        <v>58</v>
      </c>
      <c r="W11" s="97" t="s">
        <v>65</v>
      </c>
      <c r="X11" s="96" t="s">
        <v>66</v>
      </c>
      <c r="Y11" s="98" t="s">
        <v>61</v>
      </c>
      <c r="Z11" s="99" t="s">
        <v>183</v>
      </c>
      <c r="AA11" s="109">
        <v>0.3</v>
      </c>
      <c r="AB11" s="96" t="s">
        <v>61</v>
      </c>
      <c r="AC11" s="93"/>
      <c r="AD11" s="93"/>
      <c r="AE11" s="93"/>
      <c r="AF11" s="93"/>
      <c r="AG11" s="101"/>
      <c r="AH11" s="101"/>
      <c r="AI11" s="95" t="s">
        <v>540</v>
      </c>
      <c r="AJ11" s="95">
        <v>1</v>
      </c>
    </row>
    <row r="12" spans="1:36" s="102" customFormat="1" ht="30" customHeight="1">
      <c r="A12" s="89">
        <f t="shared" si="0"/>
        <v>3</v>
      </c>
      <c r="B12" s="95"/>
      <c r="C12" s="95"/>
      <c r="D12" s="91">
        <v>2</v>
      </c>
      <c r="E12" s="95"/>
      <c r="F12" s="95"/>
      <c r="G12" s="95"/>
      <c r="H12" s="95"/>
      <c r="I12" s="95"/>
      <c r="J12" s="95"/>
      <c r="K12" s="96"/>
      <c r="L12" s="110" t="s">
        <v>160</v>
      </c>
      <c r="M12" s="92" t="s">
        <v>159</v>
      </c>
      <c r="N12" s="90"/>
      <c r="O12" s="96" t="s">
        <v>64</v>
      </c>
      <c r="P12" s="111" t="s">
        <v>56</v>
      </c>
      <c r="Q12" s="90"/>
      <c r="R12" s="96" t="s">
        <v>55</v>
      </c>
      <c r="S12" s="95" t="s">
        <v>160</v>
      </c>
      <c r="T12" s="95" t="s">
        <v>55</v>
      </c>
      <c r="U12" s="95" t="s">
        <v>58</v>
      </c>
      <c r="V12" s="95" t="s">
        <v>57</v>
      </c>
      <c r="W12" s="95" t="s">
        <v>92</v>
      </c>
      <c r="X12" s="95" t="s">
        <v>61</v>
      </c>
      <c r="Y12" s="98" t="s">
        <v>61</v>
      </c>
      <c r="Z12" s="98" t="s">
        <v>61</v>
      </c>
      <c r="AA12" s="112">
        <v>3.0000000000000001E-3</v>
      </c>
      <c r="AB12" s="95" t="s">
        <v>61</v>
      </c>
      <c r="AC12" s="113"/>
      <c r="AD12" s="90"/>
      <c r="AE12" s="90"/>
      <c r="AF12" s="90"/>
      <c r="AG12" s="90"/>
      <c r="AH12" s="90"/>
      <c r="AI12" s="91" t="s">
        <v>541</v>
      </c>
      <c r="AJ12" s="111">
        <v>1</v>
      </c>
    </row>
    <row r="13" spans="1:36" s="102" customFormat="1" ht="30.75" customHeight="1">
      <c r="A13" s="89">
        <f t="shared" si="0"/>
        <v>4</v>
      </c>
      <c r="B13" s="91"/>
      <c r="C13" s="91"/>
      <c r="D13" s="91">
        <v>2</v>
      </c>
      <c r="E13" s="91"/>
      <c r="F13" s="91"/>
      <c r="G13" s="91"/>
      <c r="H13" s="91"/>
      <c r="I13" s="91"/>
      <c r="J13" s="91"/>
      <c r="K13" s="91"/>
      <c r="L13" s="91" t="s">
        <v>321</v>
      </c>
      <c r="M13" s="92" t="s">
        <v>322</v>
      </c>
      <c r="N13" s="93" t="s">
        <v>69</v>
      </c>
      <c r="O13" s="96" t="s">
        <v>67</v>
      </c>
      <c r="P13" s="95" t="s">
        <v>56</v>
      </c>
      <c r="Q13" s="93"/>
      <c r="R13" s="96" t="s">
        <v>55</v>
      </c>
      <c r="S13" s="95" t="s">
        <v>228</v>
      </c>
      <c r="T13" s="95" t="s">
        <v>55</v>
      </c>
      <c r="U13" s="97" t="s">
        <v>57</v>
      </c>
      <c r="V13" s="97" t="s">
        <v>58</v>
      </c>
      <c r="W13" s="97" t="s">
        <v>68</v>
      </c>
      <c r="X13" s="96" t="s">
        <v>60</v>
      </c>
      <c r="Y13" s="98" t="s">
        <v>61</v>
      </c>
      <c r="Z13" s="98" t="s">
        <v>61</v>
      </c>
      <c r="AA13" s="100">
        <v>1.05</v>
      </c>
      <c r="AB13" s="96" t="s">
        <v>61</v>
      </c>
      <c r="AC13" s="93"/>
      <c r="AD13" s="93"/>
      <c r="AE13" s="93"/>
      <c r="AF13" s="93"/>
      <c r="AG13" s="101"/>
      <c r="AH13" s="101"/>
      <c r="AI13" s="95" t="s">
        <v>539</v>
      </c>
      <c r="AJ13" s="95">
        <v>1</v>
      </c>
    </row>
    <row r="14" spans="1:36" s="102" customFormat="1" ht="30" customHeight="1">
      <c r="A14" s="89">
        <f t="shared" si="0"/>
        <v>5</v>
      </c>
      <c r="B14" s="91"/>
      <c r="C14" s="91"/>
      <c r="D14" s="91">
        <v>2</v>
      </c>
      <c r="E14" s="91"/>
      <c r="F14" s="91"/>
      <c r="G14" s="91"/>
      <c r="H14" s="91"/>
      <c r="I14" s="91"/>
      <c r="J14" s="91"/>
      <c r="K14" s="91"/>
      <c r="L14" s="91" t="s">
        <v>314</v>
      </c>
      <c r="M14" s="92" t="s">
        <v>315</v>
      </c>
      <c r="N14" s="114"/>
      <c r="O14" s="96" t="s">
        <v>67</v>
      </c>
      <c r="P14" s="95" t="s">
        <v>56</v>
      </c>
      <c r="Q14" s="114"/>
      <c r="R14" s="96" t="s">
        <v>231</v>
      </c>
      <c r="S14" s="95" t="str">
        <f>L14</f>
        <v>SHT0015183</v>
      </c>
      <c r="T14" s="95" t="s">
        <v>55</v>
      </c>
      <c r="U14" s="97" t="s">
        <v>57</v>
      </c>
      <c r="V14" s="97" t="s">
        <v>58</v>
      </c>
      <c r="W14" s="97" t="s">
        <v>71</v>
      </c>
      <c r="X14" s="96" t="s">
        <v>60</v>
      </c>
      <c r="Y14" s="98" t="s">
        <v>61</v>
      </c>
      <c r="Z14" s="99" t="s">
        <v>778</v>
      </c>
      <c r="AA14" s="100">
        <v>1.55</v>
      </c>
      <c r="AB14" s="96" t="s">
        <v>61</v>
      </c>
      <c r="AC14" s="93"/>
      <c r="AD14" s="93"/>
      <c r="AE14" s="93"/>
      <c r="AF14" s="93"/>
      <c r="AG14" s="101"/>
      <c r="AH14" s="101"/>
      <c r="AI14" s="95" t="s">
        <v>539</v>
      </c>
      <c r="AJ14" s="95">
        <v>1</v>
      </c>
    </row>
    <row r="15" spans="1:36" s="102" customFormat="1" ht="30" customHeight="1">
      <c r="A15" s="89">
        <f t="shared" si="0"/>
        <v>6</v>
      </c>
      <c r="B15" s="104"/>
      <c r="C15" s="104"/>
      <c r="D15" s="104">
        <v>2</v>
      </c>
      <c r="E15" s="104"/>
      <c r="F15" s="104"/>
      <c r="G15" s="104"/>
      <c r="H15" s="104"/>
      <c r="I15" s="104"/>
      <c r="J15" s="104"/>
      <c r="K15" s="104"/>
      <c r="L15" s="115" t="s">
        <v>529</v>
      </c>
      <c r="M15" s="116" t="s">
        <v>274</v>
      </c>
      <c r="N15" s="117"/>
      <c r="O15" s="118" t="s">
        <v>64</v>
      </c>
      <c r="P15" s="95" t="s">
        <v>56</v>
      </c>
      <c r="Q15" s="117"/>
      <c r="R15" s="96" t="s">
        <v>55</v>
      </c>
      <c r="S15" s="111" t="str">
        <f>L15</f>
        <v>BEC0010225</v>
      </c>
      <c r="T15" s="95" t="s">
        <v>55</v>
      </c>
      <c r="U15" s="97" t="s">
        <v>57</v>
      </c>
      <c r="V15" s="97" t="s">
        <v>58</v>
      </c>
      <c r="W15" s="97" t="s">
        <v>76</v>
      </c>
      <c r="X15" s="96" t="s">
        <v>60</v>
      </c>
      <c r="Y15" s="106"/>
      <c r="Z15" s="119"/>
      <c r="AA15" s="120">
        <v>0.03</v>
      </c>
      <c r="AB15" s="105"/>
      <c r="AC15" s="106"/>
      <c r="AD15" s="106"/>
      <c r="AE15" s="106"/>
      <c r="AF15" s="106"/>
      <c r="AG15" s="107"/>
      <c r="AH15" s="107"/>
      <c r="AI15" s="95" t="s">
        <v>539</v>
      </c>
      <c r="AJ15" s="108">
        <v>1</v>
      </c>
    </row>
    <row r="16" spans="1:36" s="133" customFormat="1" ht="30" customHeight="1">
      <c r="A16" s="121">
        <f t="shared" si="0"/>
        <v>7</v>
      </c>
      <c r="B16" s="118"/>
      <c r="C16" s="118"/>
      <c r="D16" s="118">
        <v>2</v>
      </c>
      <c r="E16" s="118"/>
      <c r="F16" s="118"/>
      <c r="G16" s="118"/>
      <c r="H16" s="118"/>
      <c r="I16" s="118"/>
      <c r="J16" s="118"/>
      <c r="K16" s="118"/>
      <c r="L16" s="123" t="s">
        <v>254</v>
      </c>
      <c r="M16" s="124" t="s">
        <v>248</v>
      </c>
      <c r="N16" s="122"/>
      <c r="O16" s="118" t="s">
        <v>64</v>
      </c>
      <c r="P16" s="125" t="s">
        <v>56</v>
      </c>
      <c r="Q16" s="122"/>
      <c r="R16" s="126" t="s">
        <v>229</v>
      </c>
      <c r="S16" s="111" t="str">
        <f t="shared" ref="S16:S17" si="1">L16</f>
        <v>SHT0015190</v>
      </c>
      <c r="T16" s="126" t="s">
        <v>527</v>
      </c>
      <c r="U16" s="127" t="s">
        <v>57</v>
      </c>
      <c r="V16" s="128" t="s">
        <v>58</v>
      </c>
      <c r="W16" s="127" t="s">
        <v>74</v>
      </c>
      <c r="X16" s="126" t="s">
        <v>60</v>
      </c>
      <c r="Y16" s="129" t="s">
        <v>61</v>
      </c>
      <c r="Z16" s="130" t="s">
        <v>186</v>
      </c>
      <c r="AA16" s="131">
        <v>0.05</v>
      </c>
      <c r="AB16" s="126" t="s">
        <v>61</v>
      </c>
      <c r="AC16" s="129"/>
      <c r="AD16" s="129"/>
      <c r="AE16" s="129"/>
      <c r="AF16" s="129"/>
      <c r="AG16" s="132"/>
      <c r="AH16" s="132"/>
      <c r="AI16" s="95" t="s">
        <v>539</v>
      </c>
      <c r="AJ16" s="125">
        <v>1</v>
      </c>
    </row>
    <row r="17" spans="1:36" s="142" customFormat="1" ht="30" customHeight="1">
      <c r="A17" s="121">
        <f t="shared" si="0"/>
        <v>8</v>
      </c>
      <c r="B17" s="123"/>
      <c r="C17" s="123"/>
      <c r="D17" s="123">
        <v>2</v>
      </c>
      <c r="E17" s="123"/>
      <c r="F17" s="123"/>
      <c r="G17" s="123"/>
      <c r="H17" s="123"/>
      <c r="I17" s="123"/>
      <c r="J17" s="123"/>
      <c r="K17" s="123"/>
      <c r="L17" s="123" t="s">
        <v>255</v>
      </c>
      <c r="M17" s="124" t="s">
        <v>249</v>
      </c>
      <c r="N17" s="122" t="s">
        <v>530</v>
      </c>
      <c r="O17" s="118" t="s">
        <v>64</v>
      </c>
      <c r="P17" s="135" t="s">
        <v>56</v>
      </c>
      <c r="Q17" s="122"/>
      <c r="R17" s="136" t="s">
        <v>232</v>
      </c>
      <c r="S17" s="111" t="str">
        <f t="shared" si="1"/>
        <v>SHT0015191</v>
      </c>
      <c r="T17" s="126" t="s">
        <v>527</v>
      </c>
      <c r="U17" s="128" t="s">
        <v>57</v>
      </c>
      <c r="V17" s="128" t="s">
        <v>58</v>
      </c>
      <c r="W17" s="128" t="s">
        <v>75</v>
      </c>
      <c r="X17" s="136" t="s">
        <v>73</v>
      </c>
      <c r="Y17" s="137" t="s">
        <v>61</v>
      </c>
      <c r="Z17" s="138" t="s">
        <v>187</v>
      </c>
      <c r="AA17" s="139">
        <v>0.01</v>
      </c>
      <c r="AB17" s="136" t="s">
        <v>61</v>
      </c>
      <c r="AC17" s="140"/>
      <c r="AD17" s="140"/>
      <c r="AE17" s="140"/>
      <c r="AF17" s="140"/>
      <c r="AG17" s="141"/>
      <c r="AH17" s="141"/>
      <c r="AI17" s="95"/>
      <c r="AJ17" s="135">
        <v>1</v>
      </c>
    </row>
    <row r="18" spans="1:36" s="102" customFormat="1" ht="30" customHeight="1">
      <c r="A18" s="89">
        <f t="shared" si="0"/>
        <v>9</v>
      </c>
      <c r="B18" s="91"/>
      <c r="C18" s="91"/>
      <c r="D18" s="91">
        <v>2</v>
      </c>
      <c r="E18" s="91"/>
      <c r="F18" s="91"/>
      <c r="G18" s="91"/>
      <c r="H18" s="91"/>
      <c r="I18" s="91"/>
      <c r="J18" s="91"/>
      <c r="K18" s="91"/>
      <c r="L18" s="111" t="s">
        <v>292</v>
      </c>
      <c r="M18" s="92" t="s">
        <v>293</v>
      </c>
      <c r="N18" s="114" t="s">
        <v>77</v>
      </c>
      <c r="O18" s="111" t="s">
        <v>55</v>
      </c>
      <c r="P18" s="95" t="s">
        <v>56</v>
      </c>
      <c r="Q18" s="114"/>
      <c r="R18" s="96" t="s">
        <v>55</v>
      </c>
      <c r="S18" s="111" t="str">
        <f>L18</f>
        <v>BEC0010247</v>
      </c>
      <c r="T18" s="95" t="s">
        <v>55</v>
      </c>
      <c r="U18" s="95" t="s">
        <v>57</v>
      </c>
      <c r="V18" s="95" t="s">
        <v>58</v>
      </c>
      <c r="W18" s="97" t="s">
        <v>76</v>
      </c>
      <c r="X18" s="96" t="s">
        <v>60</v>
      </c>
      <c r="Y18" s="93" t="s">
        <v>61</v>
      </c>
      <c r="Z18" s="99" t="s">
        <v>61</v>
      </c>
      <c r="AA18" s="100">
        <v>5.0000000000000001E-3</v>
      </c>
      <c r="AB18" s="96" t="s">
        <v>61</v>
      </c>
      <c r="AC18" s="93"/>
      <c r="AD18" s="93"/>
      <c r="AE18" s="93"/>
      <c r="AF18" s="93"/>
      <c r="AG18" s="101"/>
      <c r="AH18" s="101"/>
      <c r="AI18" s="95"/>
      <c r="AJ18" s="95">
        <v>1</v>
      </c>
    </row>
    <row r="19" spans="1:36" s="102" customFormat="1" ht="30" customHeight="1">
      <c r="A19" s="89">
        <f t="shared" si="0"/>
        <v>10</v>
      </c>
      <c r="B19" s="91"/>
      <c r="C19" s="91"/>
      <c r="D19" s="91">
        <v>2</v>
      </c>
      <c r="E19" s="91"/>
      <c r="F19" s="91"/>
      <c r="G19" s="91"/>
      <c r="H19" s="91"/>
      <c r="I19" s="91"/>
      <c r="J19" s="91"/>
      <c r="K19" s="91"/>
      <c r="L19" s="111" t="s">
        <v>210</v>
      </c>
      <c r="M19" s="92" t="s">
        <v>218</v>
      </c>
      <c r="N19" s="114" t="s">
        <v>211</v>
      </c>
      <c r="O19" s="111" t="s">
        <v>64</v>
      </c>
      <c r="P19" s="95" t="s">
        <v>56</v>
      </c>
      <c r="Q19" s="114"/>
      <c r="R19" s="96" t="s">
        <v>55</v>
      </c>
      <c r="S19" s="111" t="str">
        <f>L19</f>
        <v>SHT0014864</v>
      </c>
      <c r="T19" s="95" t="s">
        <v>55</v>
      </c>
      <c r="U19" s="95" t="s">
        <v>58</v>
      </c>
      <c r="V19" s="95" t="s">
        <v>57</v>
      </c>
      <c r="W19" s="97" t="s">
        <v>222</v>
      </c>
      <c r="X19" s="96" t="s">
        <v>60</v>
      </c>
      <c r="Y19" s="93" t="s">
        <v>61</v>
      </c>
      <c r="Z19" s="99" t="s">
        <v>188</v>
      </c>
      <c r="AA19" s="100">
        <v>1.4999999999999999E-2</v>
      </c>
      <c r="AB19" s="96" t="s">
        <v>61</v>
      </c>
      <c r="AC19" s="93"/>
      <c r="AD19" s="93"/>
      <c r="AE19" s="93"/>
      <c r="AF19" s="93"/>
      <c r="AG19" s="101"/>
      <c r="AH19" s="101"/>
      <c r="AI19" s="95" t="s">
        <v>542</v>
      </c>
      <c r="AJ19" s="95">
        <v>3</v>
      </c>
    </row>
    <row r="20" spans="1:36" s="102" customFormat="1" ht="30" customHeight="1">
      <c r="A20" s="89">
        <f t="shared" si="0"/>
        <v>11</v>
      </c>
      <c r="B20" s="91"/>
      <c r="C20" s="91"/>
      <c r="D20" s="91"/>
      <c r="E20" s="91">
        <v>3</v>
      </c>
      <c r="F20" s="91"/>
      <c r="G20" s="91"/>
      <c r="H20" s="91"/>
      <c r="I20" s="91"/>
      <c r="J20" s="91"/>
      <c r="K20" s="91"/>
      <c r="L20" s="111" t="s">
        <v>220</v>
      </c>
      <c r="M20" s="92" t="s">
        <v>221</v>
      </c>
      <c r="N20" s="114"/>
      <c r="O20" s="111" t="s">
        <v>64</v>
      </c>
      <c r="P20" s="95" t="s">
        <v>56</v>
      </c>
      <c r="Q20" s="114"/>
      <c r="R20" s="96" t="s">
        <v>55</v>
      </c>
      <c r="S20" s="96" t="s">
        <v>531</v>
      </c>
      <c r="T20" s="95" t="s">
        <v>55</v>
      </c>
      <c r="U20" s="95" t="s">
        <v>58</v>
      </c>
      <c r="V20" s="95" t="s">
        <v>57</v>
      </c>
      <c r="W20" s="96" t="s">
        <v>61</v>
      </c>
      <c r="X20" s="96" t="s">
        <v>61</v>
      </c>
      <c r="Y20" s="93" t="s">
        <v>61</v>
      </c>
      <c r="Z20" s="99" t="s">
        <v>223</v>
      </c>
      <c r="AA20" s="100">
        <v>7.0000000000000001E-3</v>
      </c>
      <c r="AB20" s="96"/>
      <c r="AC20" s="93"/>
      <c r="AD20" s="93"/>
      <c r="AE20" s="93"/>
      <c r="AF20" s="93"/>
      <c r="AG20" s="101"/>
      <c r="AH20" s="101"/>
      <c r="AI20" s="95"/>
      <c r="AJ20" s="95">
        <v>1</v>
      </c>
    </row>
    <row r="21" spans="1:36" s="102" customFormat="1" ht="30" customHeight="1">
      <c r="A21" s="89">
        <f t="shared" si="0"/>
        <v>12</v>
      </c>
      <c r="B21" s="91"/>
      <c r="C21" s="91"/>
      <c r="D21" s="91"/>
      <c r="E21" s="91">
        <v>3</v>
      </c>
      <c r="F21" s="91"/>
      <c r="G21" s="91"/>
      <c r="H21" s="91"/>
      <c r="I21" s="91"/>
      <c r="J21" s="91"/>
      <c r="K21" s="91"/>
      <c r="L21" s="111" t="s">
        <v>174</v>
      </c>
      <c r="M21" s="92" t="s">
        <v>219</v>
      </c>
      <c r="N21" s="114"/>
      <c r="O21" s="111" t="s">
        <v>64</v>
      </c>
      <c r="P21" s="95" t="s">
        <v>56</v>
      </c>
      <c r="Q21" s="114"/>
      <c r="R21" s="96" t="s">
        <v>55</v>
      </c>
      <c r="S21" s="111" t="str">
        <f>L21</f>
        <v>BEC0010017</v>
      </c>
      <c r="T21" s="95" t="s">
        <v>55</v>
      </c>
      <c r="U21" s="95" t="s">
        <v>58</v>
      </c>
      <c r="V21" s="95" t="s">
        <v>57</v>
      </c>
      <c r="W21" s="97" t="s">
        <v>65</v>
      </c>
      <c r="X21" s="96" t="s">
        <v>78</v>
      </c>
      <c r="Y21" s="93"/>
      <c r="Z21" s="99" t="s">
        <v>188</v>
      </c>
      <c r="AA21" s="100">
        <v>1.4999999999999999E-2</v>
      </c>
      <c r="AB21" s="96"/>
      <c r="AC21" s="93"/>
      <c r="AD21" s="93"/>
      <c r="AE21" s="93"/>
      <c r="AF21" s="93"/>
      <c r="AG21" s="101"/>
      <c r="AH21" s="101"/>
      <c r="AI21" s="95" t="s">
        <v>541</v>
      </c>
      <c r="AJ21" s="95">
        <v>1</v>
      </c>
    </row>
    <row r="22" spans="1:36" s="142" customFormat="1" ht="30" customHeight="1">
      <c r="A22" s="121">
        <f t="shared" si="0"/>
        <v>13</v>
      </c>
      <c r="B22" s="123"/>
      <c r="C22" s="118"/>
      <c r="D22" s="123">
        <v>2</v>
      </c>
      <c r="E22" s="118"/>
      <c r="F22" s="118"/>
      <c r="G22" s="118"/>
      <c r="H22" s="118"/>
      <c r="I22" s="118"/>
      <c r="J22" s="118"/>
      <c r="K22" s="118"/>
      <c r="L22" s="118" t="s">
        <v>355</v>
      </c>
      <c r="M22" s="124" t="s">
        <v>356</v>
      </c>
      <c r="N22" s="122" t="s">
        <v>199</v>
      </c>
      <c r="O22" s="118" t="s">
        <v>55</v>
      </c>
      <c r="P22" s="118" t="s">
        <v>56</v>
      </c>
      <c r="Q22" s="122"/>
      <c r="R22" s="118" t="s">
        <v>55</v>
      </c>
      <c r="S22" s="143" t="str">
        <f>L22</f>
        <v>SHT0011651</v>
      </c>
      <c r="T22" s="118" t="s">
        <v>55</v>
      </c>
      <c r="U22" s="135" t="s">
        <v>58</v>
      </c>
      <c r="V22" s="128" t="s">
        <v>57</v>
      </c>
      <c r="W22" s="118" t="s">
        <v>79</v>
      </c>
      <c r="X22" s="118" t="s">
        <v>60</v>
      </c>
      <c r="Y22" s="122" t="s">
        <v>80</v>
      </c>
      <c r="Z22" s="138" t="s">
        <v>531</v>
      </c>
      <c r="AA22" s="144">
        <v>0.9</v>
      </c>
      <c r="AB22" s="118" t="s">
        <v>61</v>
      </c>
      <c r="AC22" s="140"/>
      <c r="AD22" s="140"/>
      <c r="AE22" s="140"/>
      <c r="AF22" s="140"/>
      <c r="AG22" s="141"/>
      <c r="AH22" s="141"/>
      <c r="AI22" s="135"/>
      <c r="AJ22" s="135">
        <v>1</v>
      </c>
    </row>
    <row r="23" spans="1:36" s="102" customFormat="1" ht="30" customHeight="1">
      <c r="A23" s="89">
        <f t="shared" si="0"/>
        <v>14</v>
      </c>
      <c r="B23" s="91"/>
      <c r="C23" s="111"/>
      <c r="D23" s="91">
        <v>2</v>
      </c>
      <c r="E23" s="111"/>
      <c r="F23" s="111"/>
      <c r="G23" s="111"/>
      <c r="H23" s="111"/>
      <c r="I23" s="111"/>
      <c r="J23" s="111"/>
      <c r="K23" s="111"/>
      <c r="L23" s="111" t="s">
        <v>279</v>
      </c>
      <c r="M23" s="92" t="s">
        <v>200</v>
      </c>
      <c r="N23" s="114" t="s">
        <v>199</v>
      </c>
      <c r="O23" s="111" t="s">
        <v>55</v>
      </c>
      <c r="P23" s="111" t="s">
        <v>56</v>
      </c>
      <c r="Q23" s="114"/>
      <c r="R23" s="111" t="s">
        <v>55</v>
      </c>
      <c r="S23" s="111" t="s">
        <v>201</v>
      </c>
      <c r="T23" s="111" t="s">
        <v>55</v>
      </c>
      <c r="U23" s="95" t="s">
        <v>58</v>
      </c>
      <c r="V23" s="95" t="s">
        <v>57</v>
      </c>
      <c r="W23" s="111" t="s">
        <v>79</v>
      </c>
      <c r="X23" s="96" t="s">
        <v>61</v>
      </c>
      <c r="Y23" s="114"/>
      <c r="Z23" s="99"/>
      <c r="AA23" s="145">
        <v>4.41E-2</v>
      </c>
      <c r="AB23" s="111"/>
      <c r="AC23" s="93"/>
      <c r="AD23" s="93"/>
      <c r="AE23" s="93"/>
      <c r="AF23" s="93"/>
      <c r="AG23" s="101"/>
      <c r="AH23" s="101"/>
      <c r="AI23" s="95"/>
      <c r="AJ23" s="95">
        <v>1</v>
      </c>
    </row>
    <row r="24" spans="1:36" s="102" customFormat="1" ht="30" customHeight="1">
      <c r="A24" s="89">
        <f t="shared" si="0"/>
        <v>15</v>
      </c>
      <c r="B24" s="91"/>
      <c r="C24" s="111"/>
      <c r="D24" s="91">
        <v>2</v>
      </c>
      <c r="E24" s="111"/>
      <c r="F24" s="111"/>
      <c r="G24" s="111"/>
      <c r="H24" s="111"/>
      <c r="I24" s="111"/>
      <c r="J24" s="111"/>
      <c r="K24" s="111"/>
      <c r="L24" s="111" t="s">
        <v>532</v>
      </c>
      <c r="M24" s="92" t="s">
        <v>202</v>
      </c>
      <c r="N24" s="114" t="s">
        <v>534</v>
      </c>
      <c r="O24" s="111" t="s">
        <v>55</v>
      </c>
      <c r="P24" s="111" t="s">
        <v>56</v>
      </c>
      <c r="Q24" s="114"/>
      <c r="R24" s="111" t="s">
        <v>55</v>
      </c>
      <c r="S24" s="95" t="str">
        <f t="shared" ref="S24:S38" si="2">L24</f>
        <v>SHT0014043</v>
      </c>
      <c r="T24" s="111" t="s">
        <v>55</v>
      </c>
      <c r="U24" s="95" t="s">
        <v>58</v>
      </c>
      <c r="V24" s="95" t="s">
        <v>57</v>
      </c>
      <c r="W24" s="111" t="s">
        <v>79</v>
      </c>
      <c r="X24" s="96" t="s">
        <v>61</v>
      </c>
      <c r="Y24" s="114"/>
      <c r="Z24" s="99"/>
      <c r="AA24" s="145">
        <v>0.03</v>
      </c>
      <c r="AB24" s="111"/>
      <c r="AC24" s="93"/>
      <c r="AD24" s="93"/>
      <c r="AE24" s="93"/>
      <c r="AF24" s="93"/>
      <c r="AG24" s="101"/>
      <c r="AH24" s="101"/>
      <c r="AI24" s="95"/>
      <c r="AJ24" s="95">
        <v>1</v>
      </c>
    </row>
    <row r="25" spans="1:36" s="102" customFormat="1" ht="30" customHeight="1">
      <c r="A25" s="89">
        <f t="shared" si="0"/>
        <v>16</v>
      </c>
      <c r="B25" s="91"/>
      <c r="C25" s="111"/>
      <c r="D25" s="91">
        <v>2</v>
      </c>
      <c r="E25" s="111"/>
      <c r="F25" s="111"/>
      <c r="G25" s="111"/>
      <c r="H25" s="111"/>
      <c r="I25" s="111"/>
      <c r="J25" s="111"/>
      <c r="K25" s="111"/>
      <c r="L25" s="111" t="s">
        <v>233</v>
      </c>
      <c r="M25" s="92" t="s">
        <v>82</v>
      </c>
      <c r="N25" s="114" t="s">
        <v>535</v>
      </c>
      <c r="O25" s="111" t="s">
        <v>536</v>
      </c>
      <c r="P25" s="111" t="s">
        <v>56</v>
      </c>
      <c r="Q25" s="114"/>
      <c r="R25" s="111" t="s">
        <v>55</v>
      </c>
      <c r="S25" s="95" t="str">
        <f t="shared" si="2"/>
        <v>SHT0010601</v>
      </c>
      <c r="T25" s="111" t="s">
        <v>55</v>
      </c>
      <c r="U25" s="95" t="s">
        <v>58</v>
      </c>
      <c r="V25" s="95" t="s">
        <v>57</v>
      </c>
      <c r="W25" s="111" t="s">
        <v>79</v>
      </c>
      <c r="X25" s="111" t="s">
        <v>60</v>
      </c>
      <c r="Y25" s="114" t="s">
        <v>80</v>
      </c>
      <c r="Z25" s="99" t="s">
        <v>189</v>
      </c>
      <c r="AA25" s="145">
        <v>1.181</v>
      </c>
      <c r="AB25" s="111" t="s">
        <v>61</v>
      </c>
      <c r="AC25" s="93"/>
      <c r="AD25" s="93"/>
      <c r="AE25" s="93"/>
      <c r="AF25" s="93"/>
      <c r="AG25" s="101"/>
      <c r="AH25" s="101"/>
      <c r="AI25" s="95" t="s">
        <v>542</v>
      </c>
      <c r="AJ25" s="95">
        <v>1</v>
      </c>
    </row>
    <row r="26" spans="1:36" s="142" customFormat="1" ht="30" customHeight="1">
      <c r="A26" s="121">
        <f t="shared" si="0"/>
        <v>17</v>
      </c>
      <c r="B26" s="123"/>
      <c r="C26" s="118"/>
      <c r="D26" s="123">
        <v>2</v>
      </c>
      <c r="E26" s="118"/>
      <c r="F26" s="118"/>
      <c r="G26" s="118"/>
      <c r="H26" s="118"/>
      <c r="I26" s="118"/>
      <c r="J26" s="118"/>
      <c r="K26" s="118"/>
      <c r="L26" s="123" t="s">
        <v>318</v>
      </c>
      <c r="M26" s="124" t="s">
        <v>316</v>
      </c>
      <c r="N26" s="122" t="s">
        <v>537</v>
      </c>
      <c r="O26" s="118" t="s">
        <v>67</v>
      </c>
      <c r="P26" s="118" t="s">
        <v>56</v>
      </c>
      <c r="Q26" s="122"/>
      <c r="R26" s="118" t="s">
        <v>55</v>
      </c>
      <c r="S26" s="118" t="str">
        <f>L26</f>
        <v>SHT0015196</v>
      </c>
      <c r="T26" s="118" t="s">
        <v>55</v>
      </c>
      <c r="U26" s="118" t="s">
        <v>57</v>
      </c>
      <c r="V26" s="128" t="s">
        <v>58</v>
      </c>
      <c r="W26" s="118" t="s">
        <v>65</v>
      </c>
      <c r="X26" s="118" t="s">
        <v>83</v>
      </c>
      <c r="Y26" s="122" t="s">
        <v>61</v>
      </c>
      <c r="Z26" s="122" t="s">
        <v>84</v>
      </c>
      <c r="AA26" s="144">
        <v>0.105</v>
      </c>
      <c r="AB26" s="118" t="s">
        <v>61</v>
      </c>
      <c r="AC26" s="140"/>
      <c r="AD26" s="140"/>
      <c r="AE26" s="140"/>
      <c r="AF26" s="140"/>
      <c r="AG26" s="141"/>
      <c r="AH26" s="141"/>
      <c r="AI26" s="135" t="s">
        <v>565</v>
      </c>
      <c r="AJ26" s="135">
        <v>1</v>
      </c>
    </row>
    <row r="27" spans="1:36" s="142" customFormat="1" ht="30" customHeight="1">
      <c r="A27" s="121">
        <f t="shared" si="0"/>
        <v>18</v>
      </c>
      <c r="B27" s="123"/>
      <c r="C27" s="118"/>
      <c r="D27" s="123">
        <v>2</v>
      </c>
      <c r="E27" s="118"/>
      <c r="F27" s="118"/>
      <c r="G27" s="118"/>
      <c r="H27" s="118"/>
      <c r="I27" s="118"/>
      <c r="J27" s="118"/>
      <c r="K27" s="118"/>
      <c r="L27" s="123" t="s">
        <v>319</v>
      </c>
      <c r="M27" s="124" t="s">
        <v>317</v>
      </c>
      <c r="N27" s="122" t="s">
        <v>287</v>
      </c>
      <c r="O27" s="118" t="s">
        <v>67</v>
      </c>
      <c r="P27" s="118" t="s">
        <v>56</v>
      </c>
      <c r="Q27" s="122"/>
      <c r="R27" s="118" t="s">
        <v>55</v>
      </c>
      <c r="S27" s="118" t="str">
        <f>L27</f>
        <v>SHT0015195</v>
      </c>
      <c r="T27" s="118" t="s">
        <v>55</v>
      </c>
      <c r="U27" s="118" t="s">
        <v>57</v>
      </c>
      <c r="V27" s="128" t="s">
        <v>58</v>
      </c>
      <c r="W27" s="118" t="s">
        <v>65</v>
      </c>
      <c r="X27" s="118" t="s">
        <v>83</v>
      </c>
      <c r="Y27" s="122" t="s">
        <v>61</v>
      </c>
      <c r="Z27" s="122" t="s">
        <v>85</v>
      </c>
      <c r="AA27" s="144">
        <v>7.3999999999999996E-2</v>
      </c>
      <c r="AB27" s="118" t="s">
        <v>81</v>
      </c>
      <c r="AC27" s="140"/>
      <c r="AD27" s="140"/>
      <c r="AE27" s="140"/>
      <c r="AF27" s="140"/>
      <c r="AG27" s="141"/>
      <c r="AH27" s="141"/>
      <c r="AI27" s="135" t="s">
        <v>543</v>
      </c>
      <c r="AJ27" s="135">
        <v>1</v>
      </c>
    </row>
    <row r="28" spans="1:36" s="142" customFormat="1" ht="30" customHeight="1">
      <c r="A28" s="121">
        <f t="shared" si="0"/>
        <v>19</v>
      </c>
      <c r="B28" s="135"/>
      <c r="C28" s="118"/>
      <c r="D28" s="123">
        <v>2</v>
      </c>
      <c r="E28" s="118"/>
      <c r="F28" s="118"/>
      <c r="G28" s="118"/>
      <c r="H28" s="118"/>
      <c r="I28" s="118"/>
      <c r="J28" s="118"/>
      <c r="K28" s="118"/>
      <c r="L28" s="118" t="s">
        <v>320</v>
      </c>
      <c r="M28" s="124" t="s">
        <v>300</v>
      </c>
      <c r="N28" s="148" t="s">
        <v>538</v>
      </c>
      <c r="O28" s="118" t="s">
        <v>55</v>
      </c>
      <c r="P28" s="118" t="s">
        <v>56</v>
      </c>
      <c r="Q28" s="122"/>
      <c r="R28" s="118" t="s">
        <v>55</v>
      </c>
      <c r="S28" s="135" t="str">
        <f t="shared" si="2"/>
        <v>SHT0016378</v>
      </c>
      <c r="T28" s="118" t="s">
        <v>55</v>
      </c>
      <c r="U28" s="135" t="s">
        <v>57</v>
      </c>
      <c r="V28" s="135" t="s">
        <v>58</v>
      </c>
      <c r="W28" s="118" t="s">
        <v>59</v>
      </c>
      <c r="X28" s="118" t="s">
        <v>60</v>
      </c>
      <c r="Y28" s="122" t="s">
        <v>61</v>
      </c>
      <c r="Z28" s="122" t="s">
        <v>86</v>
      </c>
      <c r="AA28" s="149">
        <v>0.25</v>
      </c>
      <c r="AB28" s="118" t="s">
        <v>61</v>
      </c>
      <c r="AC28" s="140"/>
      <c r="AD28" s="140"/>
      <c r="AE28" s="134"/>
      <c r="AF28" s="134"/>
      <c r="AG28" s="134"/>
      <c r="AH28" s="134"/>
      <c r="AI28" s="135" t="s">
        <v>544</v>
      </c>
      <c r="AJ28" s="118">
        <v>1</v>
      </c>
    </row>
    <row r="29" spans="1:36" s="142" customFormat="1" ht="30" customHeight="1">
      <c r="A29" s="121">
        <f t="shared" si="0"/>
        <v>20</v>
      </c>
      <c r="B29" s="135"/>
      <c r="C29" s="118"/>
      <c r="D29" s="118"/>
      <c r="E29" s="118">
        <v>3</v>
      </c>
      <c r="F29" s="118"/>
      <c r="G29" s="118"/>
      <c r="H29" s="118"/>
      <c r="I29" s="118"/>
      <c r="J29" s="118"/>
      <c r="K29" s="118"/>
      <c r="L29" s="118" t="s">
        <v>298</v>
      </c>
      <c r="M29" s="124" t="s">
        <v>301</v>
      </c>
      <c r="N29" s="148" t="s">
        <v>538</v>
      </c>
      <c r="O29" s="118" t="s">
        <v>67</v>
      </c>
      <c r="P29" s="118" t="s">
        <v>56</v>
      </c>
      <c r="Q29" s="122"/>
      <c r="R29" s="118" t="s">
        <v>55</v>
      </c>
      <c r="S29" s="135" t="str">
        <f t="shared" si="2"/>
        <v>SHT0016379</v>
      </c>
      <c r="T29" s="118" t="s">
        <v>55</v>
      </c>
      <c r="U29" s="135" t="s">
        <v>57</v>
      </c>
      <c r="V29" s="135" t="s">
        <v>58</v>
      </c>
      <c r="W29" s="118" t="s">
        <v>65</v>
      </c>
      <c r="X29" s="118" t="s">
        <v>83</v>
      </c>
      <c r="Y29" s="122" t="s">
        <v>61</v>
      </c>
      <c r="Z29" s="122" t="s">
        <v>176</v>
      </c>
      <c r="AA29" s="144">
        <v>0.09</v>
      </c>
      <c r="AB29" s="118" t="s">
        <v>81</v>
      </c>
      <c r="AC29" s="144"/>
      <c r="AD29" s="150"/>
      <c r="AE29" s="134"/>
      <c r="AF29" s="134"/>
      <c r="AG29" s="134"/>
      <c r="AH29" s="134"/>
      <c r="AI29" s="135" t="s">
        <v>544</v>
      </c>
      <c r="AJ29" s="118">
        <v>1</v>
      </c>
    </row>
    <row r="30" spans="1:36" s="142" customFormat="1" ht="30" customHeight="1">
      <c r="A30" s="121">
        <f t="shared" si="0"/>
        <v>21</v>
      </c>
      <c r="B30" s="135"/>
      <c r="C30" s="118"/>
      <c r="D30" s="118"/>
      <c r="E30" s="118">
        <v>3</v>
      </c>
      <c r="F30" s="118"/>
      <c r="G30" s="118"/>
      <c r="H30" s="118"/>
      <c r="I30" s="118"/>
      <c r="J30" s="118"/>
      <c r="K30" s="118"/>
      <c r="L30" s="118" t="s">
        <v>299</v>
      </c>
      <c r="M30" s="124" t="s">
        <v>87</v>
      </c>
      <c r="N30" s="148" t="s">
        <v>538</v>
      </c>
      <c r="O30" s="118" t="s">
        <v>67</v>
      </c>
      <c r="P30" s="118" t="s">
        <v>56</v>
      </c>
      <c r="Q30" s="122"/>
      <c r="R30" s="118" t="s">
        <v>55</v>
      </c>
      <c r="S30" s="135" t="str">
        <f t="shared" si="2"/>
        <v>SHT0016380</v>
      </c>
      <c r="T30" s="118" t="s">
        <v>55</v>
      </c>
      <c r="U30" s="135" t="s">
        <v>57</v>
      </c>
      <c r="V30" s="135" t="s">
        <v>58</v>
      </c>
      <c r="W30" s="118" t="s">
        <v>65</v>
      </c>
      <c r="X30" s="118" t="s">
        <v>83</v>
      </c>
      <c r="Y30" s="122" t="s">
        <v>61</v>
      </c>
      <c r="Z30" s="122" t="s">
        <v>177</v>
      </c>
      <c r="AA30" s="144">
        <v>0.12</v>
      </c>
      <c r="AB30" s="118" t="s">
        <v>81</v>
      </c>
      <c r="AC30" s="140"/>
      <c r="AD30" s="140"/>
      <c r="AE30" s="134"/>
      <c r="AF30" s="134"/>
      <c r="AG30" s="134"/>
      <c r="AH30" s="134"/>
      <c r="AI30" s="135" t="s">
        <v>544</v>
      </c>
      <c r="AJ30" s="118">
        <v>1</v>
      </c>
    </row>
    <row r="31" spans="1:36" s="102" customFormat="1" ht="30" customHeight="1">
      <c r="A31" s="89">
        <f t="shared" si="0"/>
        <v>22</v>
      </c>
      <c r="B31" s="95"/>
      <c r="C31" s="111"/>
      <c r="D31" s="111"/>
      <c r="E31" s="111">
        <v>3</v>
      </c>
      <c r="F31" s="111"/>
      <c r="G31" s="111"/>
      <c r="H31" s="111"/>
      <c r="I31" s="111"/>
      <c r="J31" s="111"/>
      <c r="K31" s="111"/>
      <c r="L31" s="111" t="s">
        <v>234</v>
      </c>
      <c r="M31" s="92" t="s">
        <v>550</v>
      </c>
      <c r="N31" s="114"/>
      <c r="O31" s="111" t="s">
        <v>67</v>
      </c>
      <c r="P31" s="111" t="s">
        <v>56</v>
      </c>
      <c r="Q31" s="114"/>
      <c r="R31" s="111" t="s">
        <v>55</v>
      </c>
      <c r="S31" s="95" t="str">
        <f t="shared" si="2"/>
        <v>BSP0010014</v>
      </c>
      <c r="T31" s="111" t="s">
        <v>55</v>
      </c>
      <c r="U31" s="95" t="s">
        <v>58</v>
      </c>
      <c r="V31" s="95" t="s">
        <v>57</v>
      </c>
      <c r="W31" s="111" t="s">
        <v>70</v>
      </c>
      <c r="X31" s="111" t="s">
        <v>88</v>
      </c>
      <c r="Y31" s="114" t="s">
        <v>61</v>
      </c>
      <c r="Z31" s="114" t="s">
        <v>89</v>
      </c>
      <c r="AA31" s="151">
        <v>1E-4</v>
      </c>
      <c r="AB31" s="111" t="s">
        <v>90</v>
      </c>
      <c r="AC31" s="93"/>
      <c r="AD31" s="93"/>
      <c r="AE31" s="90"/>
      <c r="AF31" s="90"/>
      <c r="AG31" s="90"/>
      <c r="AH31" s="90"/>
      <c r="AI31" s="95" t="s">
        <v>551</v>
      </c>
      <c r="AJ31" s="111">
        <v>2</v>
      </c>
    </row>
    <row r="32" spans="1:36" s="102" customFormat="1" ht="30" customHeight="1">
      <c r="A32" s="89">
        <f t="shared" si="0"/>
        <v>23</v>
      </c>
      <c r="B32" s="95"/>
      <c r="C32" s="111"/>
      <c r="D32" s="111">
        <v>2</v>
      </c>
      <c r="E32" s="111"/>
      <c r="F32" s="111"/>
      <c r="G32" s="111"/>
      <c r="H32" s="111"/>
      <c r="I32" s="111"/>
      <c r="J32" s="111"/>
      <c r="K32" s="111"/>
      <c r="L32" s="111" t="s">
        <v>235</v>
      </c>
      <c r="M32" s="92" t="s">
        <v>91</v>
      </c>
      <c r="N32" s="114"/>
      <c r="O32" s="111" t="s">
        <v>67</v>
      </c>
      <c r="P32" s="111" t="s">
        <v>56</v>
      </c>
      <c r="Q32" s="114"/>
      <c r="R32" s="111" t="s">
        <v>55</v>
      </c>
      <c r="S32" s="95" t="str">
        <f t="shared" si="2"/>
        <v>SHT0011642</v>
      </c>
      <c r="T32" s="111" t="s">
        <v>55</v>
      </c>
      <c r="U32" s="95" t="s">
        <v>58</v>
      </c>
      <c r="V32" s="95" t="s">
        <v>57</v>
      </c>
      <c r="W32" s="111" t="s">
        <v>92</v>
      </c>
      <c r="X32" s="111" t="s">
        <v>93</v>
      </c>
      <c r="Y32" s="90" t="s">
        <v>94</v>
      </c>
      <c r="Z32" s="93" t="s">
        <v>61</v>
      </c>
      <c r="AA32" s="151">
        <v>8.0000000000000004E-4</v>
      </c>
      <c r="AB32" s="96" t="s">
        <v>61</v>
      </c>
      <c r="AC32" s="93"/>
      <c r="AD32" s="93"/>
      <c r="AE32" s="90"/>
      <c r="AF32" s="90"/>
      <c r="AG32" s="90"/>
      <c r="AH32" s="90"/>
      <c r="AI32" s="95" t="s">
        <v>542</v>
      </c>
      <c r="AJ32" s="111">
        <v>1</v>
      </c>
    </row>
    <row r="33" spans="1:36" s="102" customFormat="1" ht="30" customHeight="1">
      <c r="A33" s="89">
        <f t="shared" si="0"/>
        <v>24</v>
      </c>
      <c r="B33" s="91"/>
      <c r="C33" s="91"/>
      <c r="D33" s="95">
        <v>2</v>
      </c>
      <c r="E33" s="95"/>
      <c r="F33" s="95"/>
      <c r="G33" s="95"/>
      <c r="H33" s="95"/>
      <c r="I33" s="95"/>
      <c r="J33" s="95"/>
      <c r="K33" s="96"/>
      <c r="L33" s="91" t="s">
        <v>549</v>
      </c>
      <c r="M33" s="92" t="s">
        <v>547</v>
      </c>
      <c r="N33" s="93"/>
      <c r="O33" s="111" t="s">
        <v>55</v>
      </c>
      <c r="P33" s="95" t="s">
        <v>56</v>
      </c>
      <c r="Q33" s="93"/>
      <c r="R33" s="96" t="s">
        <v>55</v>
      </c>
      <c r="S33" s="95" t="str">
        <f t="shared" si="2"/>
        <v>SHT0011113</v>
      </c>
      <c r="T33" s="95" t="s">
        <v>55</v>
      </c>
      <c r="U33" s="95" t="s">
        <v>58</v>
      </c>
      <c r="V33" s="95" t="s">
        <v>57</v>
      </c>
      <c r="W33" s="96" t="s">
        <v>59</v>
      </c>
      <c r="X33" s="96" t="s">
        <v>60</v>
      </c>
      <c r="Y33" s="98" t="s">
        <v>61</v>
      </c>
      <c r="Z33" s="99" t="s">
        <v>95</v>
      </c>
      <c r="AA33" s="100">
        <f>AA34+AA35+AA36</f>
        <v>4.0100000000000004E-2</v>
      </c>
      <c r="AB33" s="96" t="s">
        <v>61</v>
      </c>
      <c r="AC33" s="93"/>
      <c r="AD33" s="93"/>
      <c r="AE33" s="93"/>
      <c r="AF33" s="93"/>
      <c r="AG33" s="101"/>
      <c r="AH33" s="101"/>
      <c r="AI33" s="95" t="s">
        <v>541</v>
      </c>
      <c r="AJ33" s="111">
        <v>1</v>
      </c>
    </row>
    <row r="34" spans="1:36" s="102" customFormat="1" ht="30" customHeight="1">
      <c r="A34" s="89">
        <f t="shared" si="0"/>
        <v>25</v>
      </c>
      <c r="B34" s="91"/>
      <c r="C34" s="91"/>
      <c r="D34" s="91"/>
      <c r="E34" s="91">
        <v>3</v>
      </c>
      <c r="F34" s="91"/>
      <c r="G34" s="91"/>
      <c r="H34" s="91"/>
      <c r="I34" s="91"/>
      <c r="J34" s="91"/>
      <c r="K34" s="91"/>
      <c r="L34" s="91" t="s">
        <v>546</v>
      </c>
      <c r="M34" s="92" t="s">
        <v>96</v>
      </c>
      <c r="N34" s="93"/>
      <c r="O34" s="111" t="s">
        <v>67</v>
      </c>
      <c r="P34" s="95" t="s">
        <v>56</v>
      </c>
      <c r="Q34" s="93"/>
      <c r="R34" s="96" t="s">
        <v>55</v>
      </c>
      <c r="S34" s="95" t="str">
        <f t="shared" si="2"/>
        <v>SHT0010879</v>
      </c>
      <c r="T34" s="95" t="s">
        <v>55</v>
      </c>
      <c r="U34" s="95" t="s">
        <v>58</v>
      </c>
      <c r="V34" s="95" t="s">
        <v>57</v>
      </c>
      <c r="W34" s="111" t="s">
        <v>65</v>
      </c>
      <c r="X34" s="96" t="s">
        <v>78</v>
      </c>
      <c r="Y34" s="98" t="s">
        <v>61</v>
      </c>
      <c r="Z34" s="99" t="s">
        <v>178</v>
      </c>
      <c r="AA34" s="145">
        <v>1.4E-2</v>
      </c>
      <c r="AB34" s="96" t="s">
        <v>81</v>
      </c>
      <c r="AC34" s="93"/>
      <c r="AD34" s="93"/>
      <c r="AE34" s="93"/>
      <c r="AF34" s="93"/>
      <c r="AG34" s="101"/>
      <c r="AH34" s="101"/>
      <c r="AI34" s="95" t="s">
        <v>541</v>
      </c>
      <c r="AJ34" s="111">
        <v>1</v>
      </c>
    </row>
    <row r="35" spans="1:36" s="102" customFormat="1" ht="30" customHeight="1">
      <c r="A35" s="89">
        <f t="shared" si="0"/>
        <v>26</v>
      </c>
      <c r="B35" s="91"/>
      <c r="C35" s="91"/>
      <c r="D35" s="91"/>
      <c r="E35" s="91">
        <v>3</v>
      </c>
      <c r="F35" s="91"/>
      <c r="G35" s="91"/>
      <c r="H35" s="91"/>
      <c r="I35" s="91"/>
      <c r="J35" s="91"/>
      <c r="K35" s="91"/>
      <c r="L35" s="91" t="s">
        <v>296</v>
      </c>
      <c r="M35" s="92" t="s">
        <v>297</v>
      </c>
      <c r="N35" s="93"/>
      <c r="O35" s="111" t="s">
        <v>67</v>
      </c>
      <c r="P35" s="95" t="s">
        <v>56</v>
      </c>
      <c r="Q35" s="93"/>
      <c r="R35" s="96" t="s">
        <v>55</v>
      </c>
      <c r="S35" s="95" t="str">
        <f t="shared" si="2"/>
        <v>SHT0010878</v>
      </c>
      <c r="T35" s="95" t="s">
        <v>55</v>
      </c>
      <c r="U35" s="95" t="s">
        <v>58</v>
      </c>
      <c r="V35" s="95" t="s">
        <v>57</v>
      </c>
      <c r="W35" s="111" t="s">
        <v>65</v>
      </c>
      <c r="X35" s="96" t="s">
        <v>78</v>
      </c>
      <c r="Y35" s="98" t="s">
        <v>61</v>
      </c>
      <c r="Z35" s="99" t="s">
        <v>179</v>
      </c>
      <c r="AA35" s="145">
        <v>2.5999999999999999E-2</v>
      </c>
      <c r="AB35" s="96" t="s">
        <v>81</v>
      </c>
      <c r="AC35" s="93"/>
      <c r="AD35" s="93"/>
      <c r="AE35" s="93"/>
      <c r="AF35" s="93"/>
      <c r="AG35" s="101"/>
      <c r="AH35" s="101"/>
      <c r="AI35" s="95" t="s">
        <v>541</v>
      </c>
      <c r="AJ35" s="111">
        <v>1</v>
      </c>
    </row>
    <row r="36" spans="1:36" s="102" customFormat="1" ht="30" customHeight="1">
      <c r="A36" s="89">
        <f t="shared" si="0"/>
        <v>27</v>
      </c>
      <c r="B36" s="91"/>
      <c r="C36" s="91"/>
      <c r="D36" s="95"/>
      <c r="E36" s="91">
        <v>3</v>
      </c>
      <c r="F36" s="91"/>
      <c r="G36" s="91"/>
      <c r="H36" s="91"/>
      <c r="I36" s="91"/>
      <c r="J36" s="91"/>
      <c r="K36" s="91"/>
      <c r="L36" s="91" t="s">
        <v>236</v>
      </c>
      <c r="M36" s="92" t="s">
        <v>97</v>
      </c>
      <c r="N36" s="93"/>
      <c r="O36" s="111" t="s">
        <v>67</v>
      </c>
      <c r="P36" s="95" t="s">
        <v>56</v>
      </c>
      <c r="Q36" s="93"/>
      <c r="R36" s="96" t="s">
        <v>230</v>
      </c>
      <c r="S36" s="95" t="str">
        <f t="shared" si="2"/>
        <v>BSP0010015</v>
      </c>
      <c r="T36" s="96" t="s">
        <v>230</v>
      </c>
      <c r="U36" s="95" t="s">
        <v>58</v>
      </c>
      <c r="V36" s="95" t="s">
        <v>57</v>
      </c>
      <c r="W36" s="96" t="s">
        <v>70</v>
      </c>
      <c r="X36" s="96" t="s">
        <v>88</v>
      </c>
      <c r="Y36" s="98" t="s">
        <v>61</v>
      </c>
      <c r="Z36" s="99" t="s">
        <v>98</v>
      </c>
      <c r="AA36" s="100">
        <v>1E-4</v>
      </c>
      <c r="AB36" s="96" t="s">
        <v>90</v>
      </c>
      <c r="AC36" s="93"/>
      <c r="AD36" s="93"/>
      <c r="AE36" s="93"/>
      <c r="AF36" s="93"/>
      <c r="AG36" s="101"/>
      <c r="AH36" s="101"/>
      <c r="AI36" s="95" t="s">
        <v>551</v>
      </c>
      <c r="AJ36" s="95">
        <v>1</v>
      </c>
    </row>
    <row r="37" spans="1:36" s="102" customFormat="1" ht="30" customHeight="1">
      <c r="A37" s="89">
        <f t="shared" si="0"/>
        <v>28</v>
      </c>
      <c r="B37" s="91"/>
      <c r="C37" s="91"/>
      <c r="D37" s="95">
        <v>2</v>
      </c>
      <c r="E37" s="91"/>
      <c r="F37" s="91"/>
      <c r="G37" s="91"/>
      <c r="H37" s="91"/>
      <c r="I37" s="91"/>
      <c r="J37" s="91"/>
      <c r="K37" s="91"/>
      <c r="L37" s="91" t="s">
        <v>346</v>
      </c>
      <c r="M37" s="92" t="s">
        <v>99</v>
      </c>
      <c r="N37" s="93"/>
      <c r="O37" s="111" t="s">
        <v>67</v>
      </c>
      <c r="P37" s="95" t="s">
        <v>56</v>
      </c>
      <c r="Q37" s="93"/>
      <c r="R37" s="96" t="s">
        <v>55</v>
      </c>
      <c r="S37" s="95" t="str">
        <f t="shared" si="2"/>
        <v>SHT0010877</v>
      </c>
      <c r="T37" s="95" t="s">
        <v>55</v>
      </c>
      <c r="U37" s="95" t="s">
        <v>58</v>
      </c>
      <c r="V37" s="95" t="s">
        <v>57</v>
      </c>
      <c r="W37" s="111" t="s">
        <v>65</v>
      </c>
      <c r="X37" s="96" t="s">
        <v>78</v>
      </c>
      <c r="Y37" s="98" t="s">
        <v>61</v>
      </c>
      <c r="Z37" s="99" t="s">
        <v>180</v>
      </c>
      <c r="AA37" s="145">
        <v>1E-3</v>
      </c>
      <c r="AB37" s="96" t="s">
        <v>61</v>
      </c>
      <c r="AC37" s="93"/>
      <c r="AD37" s="93"/>
      <c r="AE37" s="93"/>
      <c r="AF37" s="93"/>
      <c r="AG37" s="101"/>
      <c r="AH37" s="101"/>
      <c r="AI37" s="95" t="s">
        <v>542</v>
      </c>
      <c r="AJ37" s="95">
        <v>1</v>
      </c>
    </row>
    <row r="38" spans="1:36" s="142" customFormat="1" ht="30" customHeight="1">
      <c r="A38" s="121">
        <f t="shared" si="0"/>
        <v>29</v>
      </c>
      <c r="B38" s="123"/>
      <c r="C38" s="123"/>
      <c r="D38" s="135">
        <v>2</v>
      </c>
      <c r="E38" s="123"/>
      <c r="F38" s="123"/>
      <c r="G38" s="123"/>
      <c r="H38" s="123"/>
      <c r="I38" s="123"/>
      <c r="J38" s="123"/>
      <c r="K38" s="123"/>
      <c r="L38" s="123" t="s">
        <v>553</v>
      </c>
      <c r="M38" s="124" t="s">
        <v>342</v>
      </c>
      <c r="N38" s="140"/>
      <c r="O38" s="96" t="s">
        <v>67</v>
      </c>
      <c r="P38" s="135" t="s">
        <v>56</v>
      </c>
      <c r="Q38" s="134"/>
      <c r="R38" s="136" t="s">
        <v>232</v>
      </c>
      <c r="S38" s="135" t="str">
        <f t="shared" si="2"/>
        <v>SHT0015334</v>
      </c>
      <c r="T38" s="136" t="s">
        <v>232</v>
      </c>
      <c r="U38" s="128" t="s">
        <v>57</v>
      </c>
      <c r="V38" s="128" t="s">
        <v>58</v>
      </c>
      <c r="W38" s="128" t="s">
        <v>209</v>
      </c>
      <c r="X38" s="136" t="s">
        <v>60</v>
      </c>
      <c r="Y38" s="137" t="s">
        <v>61</v>
      </c>
      <c r="Z38" s="155" t="s">
        <v>190</v>
      </c>
      <c r="AA38" s="139">
        <v>0.45710000000000001</v>
      </c>
      <c r="AB38" s="136" t="s">
        <v>61</v>
      </c>
      <c r="AC38" s="140"/>
      <c r="AD38" s="140"/>
      <c r="AE38" s="140"/>
      <c r="AF38" s="140"/>
      <c r="AG38" s="141"/>
      <c r="AH38" s="141"/>
      <c r="AI38" s="135" t="s">
        <v>542</v>
      </c>
      <c r="AJ38" s="135">
        <v>1</v>
      </c>
    </row>
    <row r="39" spans="1:36" s="142" customFormat="1" ht="30" customHeight="1">
      <c r="A39" s="121">
        <f t="shared" si="0"/>
        <v>30</v>
      </c>
      <c r="B39" s="123"/>
      <c r="C39" s="123"/>
      <c r="D39" s="135">
        <v>2</v>
      </c>
      <c r="E39" s="123"/>
      <c r="F39" s="123"/>
      <c r="G39" s="123"/>
      <c r="H39" s="123"/>
      <c r="I39" s="123"/>
      <c r="J39" s="123"/>
      <c r="K39" s="123"/>
      <c r="L39" s="123" t="s">
        <v>552</v>
      </c>
      <c r="M39" s="124" t="s">
        <v>171</v>
      </c>
      <c r="N39" s="134"/>
      <c r="O39" s="136" t="s">
        <v>172</v>
      </c>
      <c r="P39" s="135" t="s">
        <v>173</v>
      </c>
      <c r="Q39" s="134"/>
      <c r="R39" s="156" t="s">
        <v>230</v>
      </c>
      <c r="S39" s="156" t="str">
        <f>L39</f>
        <v>SHT0011360</v>
      </c>
      <c r="T39" s="156" t="s">
        <v>230</v>
      </c>
      <c r="U39" s="135" t="s">
        <v>58</v>
      </c>
      <c r="V39" s="135" t="s">
        <v>57</v>
      </c>
      <c r="W39" s="118" t="s">
        <v>65</v>
      </c>
      <c r="X39" s="136" t="s">
        <v>554</v>
      </c>
      <c r="Y39" s="157" t="s">
        <v>170</v>
      </c>
      <c r="Z39" s="134" t="s">
        <v>191</v>
      </c>
      <c r="AA39" s="139">
        <v>7.2999999999999995E-2</v>
      </c>
      <c r="AB39" s="136" t="s">
        <v>170</v>
      </c>
      <c r="AC39" s="140"/>
      <c r="AD39" s="140"/>
      <c r="AE39" s="140"/>
      <c r="AF39" s="140"/>
      <c r="AG39" s="141"/>
      <c r="AH39" s="141"/>
      <c r="AI39" s="135" t="s">
        <v>541</v>
      </c>
      <c r="AJ39" s="156">
        <v>2</v>
      </c>
    </row>
    <row r="40" spans="1:36" s="161" customFormat="1" ht="30" customHeight="1">
      <c r="A40" s="121">
        <f t="shared" si="0"/>
        <v>31</v>
      </c>
      <c r="B40" s="159"/>
      <c r="C40" s="123"/>
      <c r="D40" s="135">
        <v>2</v>
      </c>
      <c r="E40" s="159"/>
      <c r="F40" s="159"/>
      <c r="G40" s="159"/>
      <c r="H40" s="159"/>
      <c r="I40" s="159"/>
      <c r="J40" s="159"/>
      <c r="K40" s="159"/>
      <c r="L40" s="123" t="s">
        <v>237</v>
      </c>
      <c r="M40" s="124" t="s">
        <v>163</v>
      </c>
      <c r="N40" s="137" t="s">
        <v>101</v>
      </c>
      <c r="O40" s="136" t="s">
        <v>64</v>
      </c>
      <c r="P40" s="135" t="s">
        <v>56</v>
      </c>
      <c r="Q40" s="158"/>
      <c r="R40" s="156" t="s">
        <v>230</v>
      </c>
      <c r="S40" s="135" t="str">
        <f t="shared" ref="S40:S45" si="3">L40</f>
        <v>BFA0010014</v>
      </c>
      <c r="T40" s="156" t="s">
        <v>230</v>
      </c>
      <c r="U40" s="135" t="s">
        <v>58</v>
      </c>
      <c r="V40" s="135" t="s">
        <v>57</v>
      </c>
      <c r="W40" s="128" t="s">
        <v>165</v>
      </c>
      <c r="X40" s="159" t="s">
        <v>88</v>
      </c>
      <c r="Y40" s="137" t="s">
        <v>61</v>
      </c>
      <c r="Z40" s="395" t="s">
        <v>102</v>
      </c>
      <c r="AA40" s="160">
        <v>5.0999999999999997E-2</v>
      </c>
      <c r="AB40" s="136" t="s">
        <v>61</v>
      </c>
      <c r="AC40" s="158"/>
      <c r="AD40" s="158"/>
      <c r="AE40" s="158"/>
      <c r="AF40" s="158"/>
      <c r="AG40" s="158"/>
      <c r="AH40" s="158"/>
      <c r="AI40" s="135"/>
      <c r="AJ40" s="159">
        <v>2</v>
      </c>
    </row>
    <row r="41" spans="1:36" s="161" customFormat="1" ht="30" customHeight="1">
      <c r="A41" s="121">
        <f t="shared" si="0"/>
        <v>32</v>
      </c>
      <c r="B41" s="159"/>
      <c r="C41" s="123"/>
      <c r="D41" s="135">
        <v>2</v>
      </c>
      <c r="E41" s="159"/>
      <c r="F41" s="159"/>
      <c r="G41" s="159"/>
      <c r="H41" s="159"/>
      <c r="I41" s="159"/>
      <c r="J41" s="159"/>
      <c r="K41" s="159"/>
      <c r="L41" s="123" t="s">
        <v>256</v>
      </c>
      <c r="M41" s="124" t="s">
        <v>103</v>
      </c>
      <c r="N41" s="137" t="s">
        <v>557</v>
      </c>
      <c r="O41" s="118" t="s">
        <v>67</v>
      </c>
      <c r="P41" s="135" t="s">
        <v>56</v>
      </c>
      <c r="Q41" s="158"/>
      <c r="R41" s="136" t="s">
        <v>55</v>
      </c>
      <c r="S41" s="135" t="str">
        <f t="shared" si="3"/>
        <v>SHT0015197</v>
      </c>
      <c r="T41" s="135" t="s">
        <v>55</v>
      </c>
      <c r="U41" s="128" t="s">
        <v>57</v>
      </c>
      <c r="V41" s="128" t="s">
        <v>58</v>
      </c>
      <c r="W41" s="118" t="s">
        <v>65</v>
      </c>
      <c r="X41" s="159" t="s">
        <v>104</v>
      </c>
      <c r="Y41" s="137" t="s">
        <v>61</v>
      </c>
      <c r="Z41" s="395" t="s">
        <v>105</v>
      </c>
      <c r="AA41" s="160">
        <v>1.2999999999999999E-2</v>
      </c>
      <c r="AB41" s="136" t="s">
        <v>61</v>
      </c>
      <c r="AC41" s="158"/>
      <c r="AD41" s="158"/>
      <c r="AE41" s="158"/>
      <c r="AF41" s="158"/>
      <c r="AG41" s="158"/>
      <c r="AH41" s="158"/>
      <c r="AI41" s="135" t="s">
        <v>544</v>
      </c>
      <c r="AJ41" s="159">
        <v>2</v>
      </c>
    </row>
    <row r="42" spans="1:36" s="161" customFormat="1" ht="30" customHeight="1">
      <c r="A42" s="121">
        <f t="shared" si="0"/>
        <v>33</v>
      </c>
      <c r="B42" s="135"/>
      <c r="C42" s="123"/>
      <c r="D42" s="135">
        <v>2</v>
      </c>
      <c r="E42" s="135"/>
      <c r="F42" s="135"/>
      <c r="G42" s="135"/>
      <c r="H42" s="135"/>
      <c r="I42" s="135"/>
      <c r="J42" s="135"/>
      <c r="K42" s="135"/>
      <c r="L42" s="123" t="s">
        <v>556</v>
      </c>
      <c r="M42" s="124" t="s">
        <v>106</v>
      </c>
      <c r="N42" s="137" t="s">
        <v>533</v>
      </c>
      <c r="O42" s="136" t="s">
        <v>55</v>
      </c>
      <c r="P42" s="135" t="s">
        <v>56</v>
      </c>
      <c r="Q42" s="158"/>
      <c r="R42" s="136" t="s">
        <v>527</v>
      </c>
      <c r="S42" s="135" t="str">
        <f t="shared" si="3"/>
        <v>SHT0015198</v>
      </c>
      <c r="T42" s="135" t="s">
        <v>527</v>
      </c>
      <c r="U42" s="128" t="s">
        <v>57</v>
      </c>
      <c r="V42" s="128" t="s">
        <v>58</v>
      </c>
      <c r="W42" s="136" t="s">
        <v>107</v>
      </c>
      <c r="X42" s="135" t="s">
        <v>60</v>
      </c>
      <c r="Y42" s="137" t="s">
        <v>61</v>
      </c>
      <c r="Z42" s="162" t="s">
        <v>108</v>
      </c>
      <c r="AA42" s="160" t="s">
        <v>109</v>
      </c>
      <c r="AB42" s="136" t="s">
        <v>61</v>
      </c>
      <c r="AC42" s="158"/>
      <c r="AD42" s="158"/>
      <c r="AE42" s="158"/>
      <c r="AF42" s="158"/>
      <c r="AG42" s="158"/>
      <c r="AH42" s="158"/>
      <c r="AI42" s="135" t="s">
        <v>544</v>
      </c>
      <c r="AJ42" s="159">
        <v>1</v>
      </c>
    </row>
    <row r="43" spans="1:36" s="161" customFormat="1" ht="30" customHeight="1">
      <c r="A43" s="121">
        <f t="shared" si="0"/>
        <v>34</v>
      </c>
      <c r="B43" s="159"/>
      <c r="C43" s="159"/>
      <c r="D43" s="135">
        <v>2</v>
      </c>
      <c r="E43" s="159"/>
      <c r="F43" s="159"/>
      <c r="G43" s="159"/>
      <c r="H43" s="159"/>
      <c r="I43" s="159"/>
      <c r="J43" s="159"/>
      <c r="K43" s="159"/>
      <c r="L43" s="123" t="s">
        <v>257</v>
      </c>
      <c r="M43" s="124" t="s">
        <v>111</v>
      </c>
      <c r="N43" s="137" t="s">
        <v>533</v>
      </c>
      <c r="O43" s="136" t="s">
        <v>55</v>
      </c>
      <c r="P43" s="135" t="s">
        <v>56</v>
      </c>
      <c r="Q43" s="137"/>
      <c r="R43" s="135" t="s">
        <v>528</v>
      </c>
      <c r="S43" s="135" t="s">
        <v>558</v>
      </c>
      <c r="T43" s="135" t="s">
        <v>528</v>
      </c>
      <c r="U43" s="135" t="s">
        <v>57</v>
      </c>
      <c r="V43" s="128" t="s">
        <v>58</v>
      </c>
      <c r="W43" s="135" t="s">
        <v>107</v>
      </c>
      <c r="X43" s="135" t="s">
        <v>60</v>
      </c>
      <c r="Y43" s="137" t="s">
        <v>61</v>
      </c>
      <c r="Z43" s="162" t="s">
        <v>112</v>
      </c>
      <c r="AA43" s="160" t="s">
        <v>109</v>
      </c>
      <c r="AB43" s="136" t="s">
        <v>61</v>
      </c>
      <c r="AC43" s="137"/>
      <c r="AD43" s="158"/>
      <c r="AE43" s="158"/>
      <c r="AF43" s="158"/>
      <c r="AG43" s="158"/>
      <c r="AH43" s="158"/>
      <c r="AI43" s="135" t="s">
        <v>544</v>
      </c>
      <c r="AJ43" s="159">
        <v>1</v>
      </c>
    </row>
    <row r="44" spans="1:36" s="142" customFormat="1" ht="30" customHeight="1">
      <c r="A44" s="121">
        <f t="shared" ref="A44:A78" si="4">ROW()-9</f>
        <v>35</v>
      </c>
      <c r="B44" s="135"/>
      <c r="C44" s="123"/>
      <c r="D44" s="135">
        <v>2</v>
      </c>
      <c r="E44" s="135"/>
      <c r="F44" s="135"/>
      <c r="G44" s="135"/>
      <c r="H44" s="135"/>
      <c r="I44" s="135"/>
      <c r="J44" s="135"/>
      <c r="K44" s="136"/>
      <c r="L44" s="123" t="s">
        <v>258</v>
      </c>
      <c r="M44" s="135" t="s">
        <v>751</v>
      </c>
      <c r="N44" s="137" t="s">
        <v>752</v>
      </c>
      <c r="O44" s="135" t="s">
        <v>55</v>
      </c>
      <c r="P44" s="123" t="s">
        <v>744</v>
      </c>
      <c r="Q44" s="137"/>
      <c r="R44" s="136" t="s">
        <v>55</v>
      </c>
      <c r="S44" s="159"/>
      <c r="T44" s="135" t="s">
        <v>55</v>
      </c>
      <c r="U44" s="128" t="s">
        <v>57</v>
      </c>
      <c r="V44" s="128" t="s">
        <v>58</v>
      </c>
      <c r="W44" s="97" t="s">
        <v>283</v>
      </c>
      <c r="X44" s="128" t="s">
        <v>747</v>
      </c>
      <c r="Y44" s="164" t="s">
        <v>748</v>
      </c>
      <c r="Z44" s="164" t="s">
        <v>748</v>
      </c>
      <c r="AA44" s="165">
        <v>10.701499999999999</v>
      </c>
      <c r="AB44" s="165"/>
      <c r="AC44" s="134"/>
      <c r="AD44" s="134"/>
      <c r="AE44" s="134"/>
      <c r="AF44" s="134"/>
      <c r="AG44" s="137"/>
      <c r="AH44" s="137"/>
      <c r="AI44" s="95" t="s">
        <v>750</v>
      </c>
      <c r="AJ44" s="135">
        <v>1</v>
      </c>
    </row>
    <row r="45" spans="1:36" s="102" customFormat="1" ht="30" customHeight="1">
      <c r="A45" s="89">
        <f t="shared" si="4"/>
        <v>36</v>
      </c>
      <c r="B45" s="91"/>
      <c r="C45" s="91">
        <v>1</v>
      </c>
      <c r="D45" s="91"/>
      <c r="E45" s="91"/>
      <c r="F45" s="91"/>
      <c r="G45" s="91"/>
      <c r="H45" s="91"/>
      <c r="I45" s="91"/>
      <c r="J45" s="91"/>
      <c r="K45" s="91"/>
      <c r="L45" s="92" t="s">
        <v>559</v>
      </c>
      <c r="M45" s="92" t="s">
        <v>166</v>
      </c>
      <c r="N45" s="90"/>
      <c r="O45" s="96" t="s">
        <v>64</v>
      </c>
      <c r="P45" s="95" t="s">
        <v>56</v>
      </c>
      <c r="Q45" s="90"/>
      <c r="R45" s="96" t="s">
        <v>230</v>
      </c>
      <c r="S45" s="95" t="str">
        <f t="shared" si="3"/>
        <v>BPC0010012</v>
      </c>
      <c r="T45" s="96" t="s">
        <v>230</v>
      </c>
      <c r="U45" s="95" t="s">
        <v>58</v>
      </c>
      <c r="V45" s="95" t="s">
        <v>57</v>
      </c>
      <c r="W45" s="97" t="s">
        <v>164</v>
      </c>
      <c r="X45" s="96" t="s">
        <v>204</v>
      </c>
      <c r="Y45" s="98" t="s">
        <v>61</v>
      </c>
      <c r="Z45" s="90"/>
      <c r="AA45" s="166">
        <v>1E-4</v>
      </c>
      <c r="AB45" s="96"/>
      <c r="AC45" s="93"/>
      <c r="AD45" s="93"/>
      <c r="AE45" s="93"/>
      <c r="AF45" s="93"/>
      <c r="AG45" s="101"/>
      <c r="AH45" s="101"/>
      <c r="AI45" s="95"/>
      <c r="AJ45" s="95">
        <v>3</v>
      </c>
    </row>
    <row r="46" spans="1:36" s="102" customFormat="1" ht="30.75" customHeight="1">
      <c r="A46" s="89">
        <f t="shared" si="4"/>
        <v>37</v>
      </c>
      <c r="B46" s="91"/>
      <c r="C46" s="91">
        <v>1</v>
      </c>
      <c r="D46" s="91"/>
      <c r="E46" s="91"/>
      <c r="F46" s="91"/>
      <c r="G46" s="91"/>
      <c r="H46" s="91"/>
      <c r="I46" s="91"/>
      <c r="J46" s="91"/>
      <c r="K46" s="91"/>
      <c r="L46" s="118" t="s">
        <v>561</v>
      </c>
      <c r="M46" s="124" t="s">
        <v>343</v>
      </c>
      <c r="N46" s="134" t="s">
        <v>560</v>
      </c>
      <c r="O46" s="111" t="s">
        <v>55</v>
      </c>
      <c r="P46" s="95" t="s">
        <v>56</v>
      </c>
      <c r="Q46" s="114"/>
      <c r="R46" s="96" t="s">
        <v>396</v>
      </c>
      <c r="S46" s="95" t="str">
        <f>L46</f>
        <v>BEC0010245</v>
      </c>
      <c r="T46" s="96" t="s">
        <v>396</v>
      </c>
      <c r="U46" s="97" t="s">
        <v>57</v>
      </c>
      <c r="V46" s="97" t="s">
        <v>58</v>
      </c>
      <c r="W46" s="97" t="s">
        <v>76</v>
      </c>
      <c r="X46" s="96" t="s">
        <v>60</v>
      </c>
      <c r="Y46" s="98" t="s">
        <v>61</v>
      </c>
      <c r="Z46" s="99" t="s">
        <v>61</v>
      </c>
      <c r="AA46" s="100">
        <v>0.03</v>
      </c>
      <c r="AB46" s="96" t="s">
        <v>61</v>
      </c>
      <c r="AC46" s="93"/>
      <c r="AD46" s="93"/>
      <c r="AE46" s="93"/>
      <c r="AF46" s="93"/>
      <c r="AG46" s="101"/>
      <c r="AH46" s="101"/>
      <c r="AI46" s="95" t="s">
        <v>543</v>
      </c>
      <c r="AJ46" s="95">
        <v>1</v>
      </c>
    </row>
    <row r="47" spans="1:36" s="102" customFormat="1" ht="30" customHeight="1">
      <c r="A47" s="89">
        <f t="shared" si="4"/>
        <v>38</v>
      </c>
      <c r="B47" s="104"/>
      <c r="C47" s="104">
        <v>1</v>
      </c>
      <c r="D47" s="104"/>
      <c r="E47" s="104"/>
      <c r="F47" s="104"/>
      <c r="G47" s="104"/>
      <c r="H47" s="104"/>
      <c r="I47" s="104"/>
      <c r="J47" s="104"/>
      <c r="K47" s="104"/>
      <c r="L47" s="104" t="s">
        <v>289</v>
      </c>
      <c r="M47" s="154" t="s">
        <v>288</v>
      </c>
      <c r="N47" s="117" t="s">
        <v>562</v>
      </c>
      <c r="O47" s="147" t="s">
        <v>536</v>
      </c>
      <c r="P47" s="95" t="s">
        <v>56</v>
      </c>
      <c r="Q47" s="117"/>
      <c r="R47" s="108" t="s">
        <v>536</v>
      </c>
      <c r="S47" s="95" t="str">
        <f t="shared" ref="S47:S48" si="5">L47</f>
        <v>BEC0010242</v>
      </c>
      <c r="T47" s="95" t="s">
        <v>55</v>
      </c>
      <c r="U47" s="97" t="s">
        <v>57</v>
      </c>
      <c r="V47" s="97" t="s">
        <v>58</v>
      </c>
      <c r="W47" s="97" t="s">
        <v>76</v>
      </c>
      <c r="X47" s="96" t="s">
        <v>60</v>
      </c>
      <c r="Y47" s="98"/>
      <c r="Z47" s="99" t="s">
        <v>192</v>
      </c>
      <c r="AA47" s="145">
        <v>4.5499999999999999E-2</v>
      </c>
      <c r="AB47" s="105"/>
      <c r="AC47" s="106"/>
      <c r="AD47" s="106"/>
      <c r="AE47" s="106"/>
      <c r="AF47" s="106"/>
      <c r="AG47" s="107"/>
      <c r="AH47" s="107"/>
      <c r="AI47" s="108" t="s">
        <v>543</v>
      </c>
      <c r="AJ47" s="108">
        <v>1</v>
      </c>
    </row>
    <row r="48" spans="1:36" s="142" customFormat="1" ht="30" customHeight="1">
      <c r="A48" s="121">
        <f t="shared" si="4"/>
        <v>39</v>
      </c>
      <c r="B48" s="123"/>
      <c r="C48" s="118">
        <v>1</v>
      </c>
      <c r="D48" s="118"/>
      <c r="E48" s="118"/>
      <c r="F48" s="118"/>
      <c r="G48" s="118"/>
      <c r="H48" s="118"/>
      <c r="I48" s="118"/>
      <c r="J48" s="118"/>
      <c r="K48" s="118"/>
      <c r="L48" s="118" t="s">
        <v>353</v>
      </c>
      <c r="M48" s="124" t="s">
        <v>354</v>
      </c>
      <c r="N48" s="122" t="s">
        <v>161</v>
      </c>
      <c r="O48" s="118" t="s">
        <v>55</v>
      </c>
      <c r="P48" s="118" t="s">
        <v>56</v>
      </c>
      <c r="Q48" s="122"/>
      <c r="R48" s="118" t="s">
        <v>55</v>
      </c>
      <c r="S48" s="95" t="str">
        <f t="shared" si="5"/>
        <v>SHT0011652</v>
      </c>
      <c r="T48" s="118" t="s">
        <v>55</v>
      </c>
      <c r="U48" s="135" t="s">
        <v>58</v>
      </c>
      <c r="V48" s="135" t="s">
        <v>57</v>
      </c>
      <c r="W48" s="118" t="s">
        <v>79</v>
      </c>
      <c r="X48" s="118" t="s">
        <v>60</v>
      </c>
      <c r="Y48" s="122" t="s">
        <v>80</v>
      </c>
      <c r="Z48" s="138" t="s">
        <v>61</v>
      </c>
      <c r="AA48" s="144">
        <v>0.9</v>
      </c>
      <c r="AB48" s="118" t="s">
        <v>61</v>
      </c>
      <c r="AC48" s="140"/>
      <c r="AD48" s="140"/>
      <c r="AE48" s="140"/>
      <c r="AF48" s="140"/>
      <c r="AG48" s="141"/>
      <c r="AH48" s="141"/>
      <c r="AI48" s="135" t="s">
        <v>541</v>
      </c>
      <c r="AJ48" s="135">
        <v>1</v>
      </c>
    </row>
    <row r="49" spans="1:36" s="142" customFormat="1" ht="30" customHeight="1">
      <c r="A49" s="121">
        <f t="shared" si="4"/>
        <v>40</v>
      </c>
      <c r="B49" s="123"/>
      <c r="C49" s="123">
        <v>1</v>
      </c>
      <c r="D49" s="123"/>
      <c r="E49" s="123"/>
      <c r="F49" s="123"/>
      <c r="G49" s="123"/>
      <c r="H49" s="123"/>
      <c r="I49" s="123"/>
      <c r="J49" s="123"/>
      <c r="K49" s="123"/>
      <c r="L49" s="123" t="s">
        <v>324</v>
      </c>
      <c r="M49" s="124" t="s">
        <v>323</v>
      </c>
      <c r="N49" s="140" t="s">
        <v>250</v>
      </c>
      <c r="O49" s="135" t="s">
        <v>55</v>
      </c>
      <c r="P49" s="135" t="s">
        <v>56</v>
      </c>
      <c r="Q49" s="140"/>
      <c r="R49" s="136" t="s">
        <v>55</v>
      </c>
      <c r="S49" s="135" t="s">
        <v>228</v>
      </c>
      <c r="T49" s="135" t="s">
        <v>55</v>
      </c>
      <c r="U49" s="128" t="s">
        <v>57</v>
      </c>
      <c r="V49" s="128" t="s">
        <v>58</v>
      </c>
      <c r="W49" s="128" t="s">
        <v>59</v>
      </c>
      <c r="X49" s="136" t="s">
        <v>60</v>
      </c>
      <c r="Y49" s="140" t="s">
        <v>61</v>
      </c>
      <c r="Z49" s="138" t="s">
        <v>193</v>
      </c>
      <c r="AA49" s="139" t="e">
        <f>AA50+#REF!+AA51+AA52+AA53+AA54+AA55+AA56*3+AA57+AA58+AA59*8</f>
        <v>#REF!</v>
      </c>
      <c r="AB49" s="136" t="s">
        <v>61</v>
      </c>
      <c r="AC49" s="140"/>
      <c r="AD49" s="140"/>
      <c r="AE49" s="140"/>
      <c r="AF49" s="140"/>
      <c r="AG49" s="141"/>
      <c r="AH49" s="141"/>
      <c r="AI49" s="135"/>
      <c r="AJ49" s="135">
        <v>1</v>
      </c>
    </row>
    <row r="50" spans="1:36" s="142" customFormat="1" ht="30" customHeight="1">
      <c r="A50" s="121">
        <f t="shared" si="4"/>
        <v>41</v>
      </c>
      <c r="B50" s="123"/>
      <c r="C50" s="123"/>
      <c r="D50" s="123">
        <v>2</v>
      </c>
      <c r="E50" s="123"/>
      <c r="F50" s="123"/>
      <c r="G50" s="123"/>
      <c r="H50" s="123"/>
      <c r="I50" s="123"/>
      <c r="J50" s="123"/>
      <c r="K50" s="123"/>
      <c r="L50" s="123" t="s">
        <v>259</v>
      </c>
      <c r="M50" s="124" t="s">
        <v>113</v>
      </c>
      <c r="N50" s="140" t="s">
        <v>162</v>
      </c>
      <c r="O50" s="135" t="s">
        <v>55</v>
      </c>
      <c r="P50" s="135" t="s">
        <v>56</v>
      </c>
      <c r="Q50" s="140"/>
      <c r="R50" s="136" t="s">
        <v>55</v>
      </c>
      <c r="S50" s="135" t="s">
        <v>228</v>
      </c>
      <c r="T50" s="135" t="s">
        <v>55</v>
      </c>
      <c r="U50" s="128" t="s">
        <v>57</v>
      </c>
      <c r="V50" s="128" t="s">
        <v>58</v>
      </c>
      <c r="W50" s="128" t="s">
        <v>68</v>
      </c>
      <c r="X50" s="136" t="s">
        <v>60</v>
      </c>
      <c r="Y50" s="137" t="s">
        <v>61</v>
      </c>
      <c r="Z50" s="137" t="s">
        <v>61</v>
      </c>
      <c r="AA50" s="139">
        <v>0.55000000000000004</v>
      </c>
      <c r="AB50" s="136" t="s">
        <v>61</v>
      </c>
      <c r="AC50" s="140"/>
      <c r="AD50" s="140"/>
      <c r="AE50" s="140"/>
      <c r="AF50" s="140"/>
      <c r="AG50" s="141"/>
      <c r="AH50" s="141"/>
      <c r="AI50" s="135" t="s">
        <v>543</v>
      </c>
      <c r="AJ50" s="135">
        <v>1</v>
      </c>
    </row>
    <row r="51" spans="1:36" s="142" customFormat="1" ht="30" customHeight="1">
      <c r="A51" s="121">
        <f t="shared" si="4"/>
        <v>42</v>
      </c>
      <c r="B51" s="123"/>
      <c r="C51" s="123"/>
      <c r="D51" s="123">
        <v>2</v>
      </c>
      <c r="E51" s="123"/>
      <c r="F51" s="123"/>
      <c r="G51" s="123"/>
      <c r="H51" s="123"/>
      <c r="I51" s="123"/>
      <c r="J51" s="123"/>
      <c r="K51" s="123"/>
      <c r="L51" s="123" t="s">
        <v>270</v>
      </c>
      <c r="M51" s="124" t="s">
        <v>114</v>
      </c>
      <c r="N51" s="122" t="s">
        <v>563</v>
      </c>
      <c r="O51" s="136" t="s">
        <v>67</v>
      </c>
      <c r="P51" s="135" t="s">
        <v>56</v>
      </c>
      <c r="Q51" s="122"/>
      <c r="R51" s="136" t="s">
        <v>231</v>
      </c>
      <c r="S51" s="135" t="str">
        <f t="shared" ref="S51:S58" si="6">L51</f>
        <v>SHT0015207</v>
      </c>
      <c r="T51" s="136" t="s">
        <v>231</v>
      </c>
      <c r="U51" s="128" t="s">
        <v>57</v>
      </c>
      <c r="V51" s="128" t="s">
        <v>58</v>
      </c>
      <c r="W51" s="128" t="s">
        <v>71</v>
      </c>
      <c r="X51" s="136" t="s">
        <v>60</v>
      </c>
      <c r="Y51" s="137" t="s">
        <v>61</v>
      </c>
      <c r="Z51" s="138" t="s">
        <v>193</v>
      </c>
      <c r="AA51" s="149">
        <v>0.83699999999999997</v>
      </c>
      <c r="AB51" s="136"/>
      <c r="AC51" s="140"/>
      <c r="AD51" s="140"/>
      <c r="AE51" s="140"/>
      <c r="AF51" s="140"/>
      <c r="AG51" s="141"/>
      <c r="AH51" s="141"/>
      <c r="AI51" s="135" t="s">
        <v>539</v>
      </c>
      <c r="AJ51" s="135">
        <v>1</v>
      </c>
    </row>
    <row r="52" spans="1:36" s="142" customFormat="1" ht="30" customHeight="1">
      <c r="A52" s="121">
        <f t="shared" si="4"/>
        <v>43</v>
      </c>
      <c r="B52" s="115"/>
      <c r="C52" s="115"/>
      <c r="D52" s="115">
        <v>2</v>
      </c>
      <c r="E52" s="115"/>
      <c r="F52" s="237"/>
      <c r="G52" s="115"/>
      <c r="H52" s="115"/>
      <c r="I52" s="115"/>
      <c r="J52" s="115"/>
      <c r="K52" s="115"/>
      <c r="L52" s="115" t="s">
        <v>272</v>
      </c>
      <c r="M52" s="116" t="s">
        <v>273</v>
      </c>
      <c r="N52" s="169"/>
      <c r="O52" s="136" t="s">
        <v>67</v>
      </c>
      <c r="P52" s="135" t="s">
        <v>56</v>
      </c>
      <c r="Q52" s="169"/>
      <c r="R52" s="136" t="s">
        <v>55</v>
      </c>
      <c r="S52" s="135" t="str">
        <f t="shared" si="6"/>
        <v>BEC0010226</v>
      </c>
      <c r="T52" s="135" t="s">
        <v>55</v>
      </c>
      <c r="U52" s="128" t="s">
        <v>57</v>
      </c>
      <c r="V52" s="128" t="s">
        <v>58</v>
      </c>
      <c r="W52" s="128" t="s">
        <v>76</v>
      </c>
      <c r="X52" s="136" t="s">
        <v>60</v>
      </c>
      <c r="Y52" s="137" t="s">
        <v>61</v>
      </c>
      <c r="Z52" s="173"/>
      <c r="AA52" s="174">
        <v>0.02</v>
      </c>
      <c r="AB52" s="175"/>
      <c r="AC52" s="173"/>
      <c r="AD52" s="173"/>
      <c r="AE52" s="170"/>
      <c r="AF52" s="170"/>
      <c r="AG52" s="171"/>
      <c r="AH52" s="171"/>
      <c r="AI52" s="135" t="s">
        <v>539</v>
      </c>
      <c r="AJ52" s="172">
        <v>1</v>
      </c>
    </row>
    <row r="53" spans="1:36" s="142" customFormat="1" ht="30" customHeight="1">
      <c r="A53" s="121">
        <f t="shared" si="4"/>
        <v>44</v>
      </c>
      <c r="B53" s="123"/>
      <c r="C53" s="123"/>
      <c r="D53" s="123">
        <v>2</v>
      </c>
      <c r="E53" s="123"/>
      <c r="F53" s="123"/>
      <c r="G53" s="123"/>
      <c r="H53" s="123"/>
      <c r="I53" s="123"/>
      <c r="J53" s="123"/>
      <c r="K53" s="123"/>
      <c r="L53" s="123" t="s">
        <v>261</v>
      </c>
      <c r="M53" s="124" t="s">
        <v>251</v>
      </c>
      <c r="N53" s="122"/>
      <c r="O53" s="118" t="s">
        <v>64</v>
      </c>
      <c r="P53" s="135" t="s">
        <v>56</v>
      </c>
      <c r="Q53" s="122"/>
      <c r="R53" s="136" t="s">
        <v>55</v>
      </c>
      <c r="S53" s="135" t="str">
        <f t="shared" si="6"/>
        <v>SHT0015212</v>
      </c>
      <c r="T53" s="135" t="s">
        <v>55</v>
      </c>
      <c r="U53" s="128" t="s">
        <v>57</v>
      </c>
      <c r="V53" s="128" t="s">
        <v>58</v>
      </c>
      <c r="W53" s="136" t="s">
        <v>564</v>
      </c>
      <c r="X53" s="136" t="s">
        <v>61</v>
      </c>
      <c r="Y53" s="140" t="s">
        <v>61</v>
      </c>
      <c r="Z53" s="176" t="s">
        <v>194</v>
      </c>
      <c r="AA53" s="139">
        <v>3.5000000000000003E-2</v>
      </c>
      <c r="AB53" s="128" t="s">
        <v>61</v>
      </c>
      <c r="AC53" s="176"/>
      <c r="AD53" s="176"/>
      <c r="AE53" s="140"/>
      <c r="AF53" s="140"/>
      <c r="AG53" s="141"/>
      <c r="AH53" s="141"/>
      <c r="AI53" s="135" t="s">
        <v>543</v>
      </c>
      <c r="AJ53" s="135">
        <v>1</v>
      </c>
    </row>
    <row r="54" spans="1:36" s="142" customFormat="1" ht="30" customHeight="1">
      <c r="A54" s="121">
        <f t="shared" si="4"/>
        <v>45</v>
      </c>
      <c r="B54" s="123"/>
      <c r="C54" s="123"/>
      <c r="D54" s="123">
        <v>2</v>
      </c>
      <c r="E54" s="123"/>
      <c r="F54" s="123"/>
      <c r="G54" s="123"/>
      <c r="H54" s="123"/>
      <c r="I54" s="123"/>
      <c r="J54" s="123"/>
      <c r="K54" s="123"/>
      <c r="L54" s="123" t="s">
        <v>262</v>
      </c>
      <c r="M54" s="124" t="s">
        <v>252</v>
      </c>
      <c r="N54" s="122"/>
      <c r="O54" s="118" t="s">
        <v>64</v>
      </c>
      <c r="P54" s="135" t="s">
        <v>56</v>
      </c>
      <c r="Q54" s="122"/>
      <c r="R54" s="136" t="s">
        <v>55</v>
      </c>
      <c r="S54" s="135" t="str">
        <f t="shared" si="6"/>
        <v>SHT0015213</v>
      </c>
      <c r="T54" s="135" t="s">
        <v>55</v>
      </c>
      <c r="U54" s="128" t="s">
        <v>57</v>
      </c>
      <c r="V54" s="128" t="s">
        <v>58</v>
      </c>
      <c r="W54" s="136" t="s">
        <v>75</v>
      </c>
      <c r="X54" s="136" t="s">
        <v>61</v>
      </c>
      <c r="Y54" s="140" t="s">
        <v>61</v>
      </c>
      <c r="Z54" s="176" t="s">
        <v>195</v>
      </c>
      <c r="AA54" s="139">
        <v>5.0000000000000001E-3</v>
      </c>
      <c r="AB54" s="128" t="s">
        <v>61</v>
      </c>
      <c r="AC54" s="176"/>
      <c r="AD54" s="176"/>
      <c r="AE54" s="140"/>
      <c r="AF54" s="140"/>
      <c r="AG54" s="141"/>
      <c r="AH54" s="141"/>
      <c r="AI54" s="135" t="s">
        <v>543</v>
      </c>
      <c r="AJ54" s="135">
        <v>1</v>
      </c>
    </row>
    <row r="55" spans="1:36" s="142" customFormat="1" ht="30" customHeight="1">
      <c r="A55" s="121">
        <f t="shared" si="4"/>
        <v>46</v>
      </c>
      <c r="B55" s="123"/>
      <c r="C55" s="123"/>
      <c r="D55" s="123">
        <v>2</v>
      </c>
      <c r="E55" s="123"/>
      <c r="F55" s="123"/>
      <c r="G55" s="123"/>
      <c r="H55" s="123"/>
      <c r="I55" s="123"/>
      <c r="J55" s="123"/>
      <c r="K55" s="123"/>
      <c r="L55" s="118" t="s">
        <v>291</v>
      </c>
      <c r="M55" s="124" t="s">
        <v>290</v>
      </c>
      <c r="N55" s="122"/>
      <c r="O55" s="136" t="s">
        <v>55</v>
      </c>
      <c r="P55" s="135" t="s">
        <v>56</v>
      </c>
      <c r="Q55" s="122"/>
      <c r="R55" s="136" t="s">
        <v>55</v>
      </c>
      <c r="S55" s="135" t="str">
        <f t="shared" si="6"/>
        <v>BEC0010246</v>
      </c>
      <c r="T55" s="135" t="s">
        <v>55</v>
      </c>
      <c r="U55" s="135" t="s">
        <v>57</v>
      </c>
      <c r="V55" s="135" t="s">
        <v>58</v>
      </c>
      <c r="W55" s="128" t="s">
        <v>76</v>
      </c>
      <c r="X55" s="136" t="s">
        <v>60</v>
      </c>
      <c r="Y55" s="137" t="s">
        <v>61</v>
      </c>
      <c r="Z55" s="176" t="s">
        <v>61</v>
      </c>
      <c r="AA55" s="139">
        <v>5.0000000000000001E-3</v>
      </c>
      <c r="AB55" s="128" t="s">
        <v>61</v>
      </c>
      <c r="AC55" s="176"/>
      <c r="AD55" s="176"/>
      <c r="AE55" s="140"/>
      <c r="AF55" s="140"/>
      <c r="AG55" s="141"/>
      <c r="AH55" s="141"/>
      <c r="AI55" s="135" t="s">
        <v>543</v>
      </c>
      <c r="AJ55" s="135">
        <v>1</v>
      </c>
    </row>
    <row r="56" spans="1:36" s="142" customFormat="1" ht="30" customHeight="1">
      <c r="A56" s="121">
        <f t="shared" si="4"/>
        <v>47</v>
      </c>
      <c r="B56" s="123"/>
      <c r="C56" s="123"/>
      <c r="D56" s="123">
        <v>2</v>
      </c>
      <c r="E56" s="123"/>
      <c r="F56" s="123"/>
      <c r="G56" s="123"/>
      <c r="H56" s="123"/>
      <c r="I56" s="123"/>
      <c r="J56" s="123"/>
      <c r="K56" s="123"/>
      <c r="L56" s="118" t="s">
        <v>174</v>
      </c>
      <c r="M56" s="124" t="s">
        <v>175</v>
      </c>
      <c r="N56" s="122"/>
      <c r="O56" s="118" t="s">
        <v>55</v>
      </c>
      <c r="P56" s="135" t="s">
        <v>56</v>
      </c>
      <c r="Q56" s="122"/>
      <c r="R56" s="136" t="s">
        <v>55</v>
      </c>
      <c r="S56" s="135" t="str">
        <f t="shared" si="6"/>
        <v>BEC0010017</v>
      </c>
      <c r="T56" s="135" t="s">
        <v>55</v>
      </c>
      <c r="U56" s="135" t="s">
        <v>58</v>
      </c>
      <c r="V56" s="135" t="s">
        <v>57</v>
      </c>
      <c r="W56" s="128" t="s">
        <v>65</v>
      </c>
      <c r="X56" s="136" t="s">
        <v>78</v>
      </c>
      <c r="Y56" s="140" t="s">
        <v>61</v>
      </c>
      <c r="Z56" s="138" t="s">
        <v>188</v>
      </c>
      <c r="AA56" s="139">
        <v>1.4999999999999999E-2</v>
      </c>
      <c r="AB56" s="136" t="s">
        <v>61</v>
      </c>
      <c r="AC56" s="140"/>
      <c r="AD56" s="140"/>
      <c r="AE56" s="140"/>
      <c r="AF56" s="140"/>
      <c r="AG56" s="141"/>
      <c r="AH56" s="141"/>
      <c r="AI56" s="135"/>
      <c r="AJ56" s="135">
        <v>3</v>
      </c>
    </row>
    <row r="57" spans="1:36" s="179" customFormat="1" ht="30" customHeight="1">
      <c r="A57" s="121">
        <f t="shared" si="4"/>
        <v>48</v>
      </c>
      <c r="B57" s="135"/>
      <c r="C57" s="135"/>
      <c r="D57" s="135">
        <v>2</v>
      </c>
      <c r="E57" s="135"/>
      <c r="F57" s="135"/>
      <c r="G57" s="135"/>
      <c r="H57" s="135"/>
      <c r="I57" s="135"/>
      <c r="J57" s="135"/>
      <c r="K57" s="136"/>
      <c r="L57" s="177" t="s">
        <v>238</v>
      </c>
      <c r="M57" s="124" t="s">
        <v>116</v>
      </c>
      <c r="N57" s="137"/>
      <c r="O57" s="135" t="s">
        <v>55</v>
      </c>
      <c r="P57" s="123" t="s">
        <v>56</v>
      </c>
      <c r="Q57" s="137"/>
      <c r="R57" s="136" t="s">
        <v>527</v>
      </c>
      <c r="S57" s="135" t="str">
        <f t="shared" si="6"/>
        <v>SHT0010036</v>
      </c>
      <c r="T57" s="135" t="s">
        <v>230</v>
      </c>
      <c r="U57" s="135" t="s">
        <v>58</v>
      </c>
      <c r="V57" s="135" t="s">
        <v>57</v>
      </c>
      <c r="W57" s="128" t="s">
        <v>59</v>
      </c>
      <c r="X57" s="128" t="s">
        <v>60</v>
      </c>
      <c r="Y57" s="164" t="s">
        <v>61</v>
      </c>
      <c r="Z57" s="176" t="s">
        <v>117</v>
      </c>
      <c r="AA57" s="139">
        <v>1.7855000000000001</v>
      </c>
      <c r="AB57" s="128" t="s">
        <v>118</v>
      </c>
      <c r="AC57" s="176"/>
      <c r="AD57" s="176"/>
      <c r="AE57" s="178"/>
      <c r="AF57" s="137"/>
      <c r="AG57" s="137"/>
      <c r="AH57" s="155"/>
      <c r="AI57" s="135" t="s">
        <v>541</v>
      </c>
      <c r="AJ57" s="135">
        <v>1</v>
      </c>
    </row>
    <row r="58" spans="1:36" s="142" customFormat="1" ht="30" customHeight="1">
      <c r="A58" s="121">
        <f t="shared" si="4"/>
        <v>49</v>
      </c>
      <c r="B58" s="135"/>
      <c r="C58" s="135"/>
      <c r="D58" s="135">
        <v>2</v>
      </c>
      <c r="E58" s="135"/>
      <c r="F58" s="135"/>
      <c r="G58" s="135"/>
      <c r="H58" s="135"/>
      <c r="I58" s="135"/>
      <c r="J58" s="135"/>
      <c r="K58" s="136"/>
      <c r="L58" s="123" t="s">
        <v>313</v>
      </c>
      <c r="M58" s="124" t="s">
        <v>120</v>
      </c>
      <c r="N58" s="137" t="s">
        <v>277</v>
      </c>
      <c r="O58" s="136" t="s">
        <v>64</v>
      </c>
      <c r="P58" s="123" t="s">
        <v>56</v>
      </c>
      <c r="Q58" s="137"/>
      <c r="R58" s="136" t="s">
        <v>55</v>
      </c>
      <c r="S58" s="135" t="str">
        <f t="shared" si="6"/>
        <v>SHT0015214</v>
      </c>
      <c r="T58" s="135" t="s">
        <v>55</v>
      </c>
      <c r="U58" s="118" t="s">
        <v>57</v>
      </c>
      <c r="V58" s="128" t="s">
        <v>58</v>
      </c>
      <c r="W58" s="118" t="s">
        <v>65</v>
      </c>
      <c r="X58" s="128" t="s">
        <v>104</v>
      </c>
      <c r="Y58" s="164" t="s">
        <v>61</v>
      </c>
      <c r="Z58" s="176" t="s">
        <v>121</v>
      </c>
      <c r="AA58" s="144">
        <v>2.5000000000000001E-2</v>
      </c>
      <c r="AB58" s="128" t="s">
        <v>81</v>
      </c>
      <c r="AC58" s="176"/>
      <c r="AD58" s="176"/>
      <c r="AE58" s="134"/>
      <c r="AF58" s="134"/>
      <c r="AG58" s="137"/>
      <c r="AH58" s="137"/>
      <c r="AI58" s="135" t="s">
        <v>544</v>
      </c>
      <c r="AJ58" s="118">
        <v>1</v>
      </c>
    </row>
    <row r="59" spans="1:36" s="102" customFormat="1" ht="30" customHeight="1">
      <c r="A59" s="89">
        <f t="shared" si="4"/>
        <v>50</v>
      </c>
      <c r="B59" s="95"/>
      <c r="C59" s="95"/>
      <c r="D59" s="95">
        <v>2</v>
      </c>
      <c r="E59" s="95"/>
      <c r="F59" s="95"/>
      <c r="G59" s="95"/>
      <c r="H59" s="95"/>
      <c r="I59" s="95"/>
      <c r="J59" s="95"/>
      <c r="K59" s="96"/>
      <c r="L59" s="180" t="s">
        <v>122</v>
      </c>
      <c r="M59" s="92" t="s">
        <v>123</v>
      </c>
      <c r="N59" s="181"/>
      <c r="O59" s="96" t="s">
        <v>64</v>
      </c>
      <c r="P59" s="91" t="s">
        <v>56</v>
      </c>
      <c r="Q59" s="98"/>
      <c r="R59" s="96" t="s">
        <v>55</v>
      </c>
      <c r="S59" s="95" t="s">
        <v>228</v>
      </c>
      <c r="T59" s="95" t="s">
        <v>55</v>
      </c>
      <c r="U59" s="95" t="s">
        <v>58</v>
      </c>
      <c r="V59" s="95" t="s">
        <v>57</v>
      </c>
      <c r="W59" s="97" t="s">
        <v>92</v>
      </c>
      <c r="X59" s="96" t="s">
        <v>61</v>
      </c>
      <c r="Y59" s="163" t="s">
        <v>61</v>
      </c>
      <c r="Z59" s="163" t="s">
        <v>61</v>
      </c>
      <c r="AA59" s="100">
        <v>1E-3</v>
      </c>
      <c r="AB59" s="97"/>
      <c r="AC59" s="182"/>
      <c r="AD59" s="182"/>
      <c r="AE59" s="90"/>
      <c r="AF59" s="90"/>
      <c r="AG59" s="98"/>
      <c r="AH59" s="98"/>
      <c r="AI59" s="95" t="s">
        <v>566</v>
      </c>
      <c r="AJ59" s="111">
        <v>8</v>
      </c>
    </row>
    <row r="60" spans="1:36" s="102" customFormat="1" ht="30" customHeight="1">
      <c r="A60" s="89">
        <f t="shared" si="4"/>
        <v>51</v>
      </c>
      <c r="B60" s="95"/>
      <c r="C60" s="95"/>
      <c r="D60" s="95">
        <v>2</v>
      </c>
      <c r="E60" s="95"/>
      <c r="F60" s="95"/>
      <c r="G60" s="95"/>
      <c r="H60" s="95"/>
      <c r="I60" s="95"/>
      <c r="J60" s="95"/>
      <c r="K60" s="96"/>
      <c r="L60" s="180" t="s">
        <v>679</v>
      </c>
      <c r="M60" s="92" t="s">
        <v>680</v>
      </c>
      <c r="N60" s="181" t="s">
        <v>690</v>
      </c>
      <c r="O60" s="96" t="s">
        <v>681</v>
      </c>
      <c r="P60" s="91" t="s">
        <v>56</v>
      </c>
      <c r="Q60" s="98"/>
      <c r="R60" s="96" t="s">
        <v>55</v>
      </c>
      <c r="S60" s="95" t="str">
        <f>L60</f>
        <v>BCL0010019</v>
      </c>
      <c r="T60" s="95" t="s">
        <v>55</v>
      </c>
      <c r="U60" s="95" t="s">
        <v>58</v>
      </c>
      <c r="V60" s="95" t="s">
        <v>57</v>
      </c>
      <c r="W60" s="97" t="s">
        <v>92</v>
      </c>
      <c r="X60" s="96" t="s">
        <v>682</v>
      </c>
      <c r="Y60" s="163"/>
      <c r="Z60" s="163" t="s">
        <v>683</v>
      </c>
      <c r="AA60" s="100">
        <v>4.0000000000000002E-4</v>
      </c>
      <c r="AB60" s="97"/>
      <c r="AC60" s="182"/>
      <c r="AD60" s="182"/>
      <c r="AE60" s="90"/>
      <c r="AF60" s="90"/>
      <c r="AG60" s="98"/>
      <c r="AH60" s="98"/>
      <c r="AI60" s="95"/>
      <c r="AJ60" s="111">
        <v>2</v>
      </c>
    </row>
    <row r="61" spans="1:36" s="142" customFormat="1" ht="30" customHeight="1">
      <c r="A61" s="121">
        <f t="shared" si="4"/>
        <v>52</v>
      </c>
      <c r="B61" s="135"/>
      <c r="C61" s="135">
        <v>1</v>
      </c>
      <c r="D61" s="135"/>
      <c r="E61" s="135"/>
      <c r="F61" s="135"/>
      <c r="G61" s="135"/>
      <c r="H61" s="135"/>
      <c r="I61" s="135"/>
      <c r="J61" s="135"/>
      <c r="K61" s="136"/>
      <c r="L61" s="115" t="s">
        <v>782</v>
      </c>
      <c r="M61" s="172" t="s">
        <v>325</v>
      </c>
      <c r="N61" s="137" t="s">
        <v>783</v>
      </c>
      <c r="O61" s="135" t="s">
        <v>67</v>
      </c>
      <c r="P61" s="123" t="s">
        <v>744</v>
      </c>
      <c r="Q61" s="137"/>
      <c r="R61" s="136" t="s">
        <v>743</v>
      </c>
      <c r="S61" s="135" t="e">
        <f>#REF!</f>
        <v>#REF!</v>
      </c>
      <c r="T61" s="135" t="s">
        <v>55</v>
      </c>
      <c r="U61" s="128" t="s">
        <v>57</v>
      </c>
      <c r="V61" s="128" t="s">
        <v>58</v>
      </c>
      <c r="W61" s="128" t="s">
        <v>753</v>
      </c>
      <c r="X61" s="128" t="s">
        <v>747</v>
      </c>
      <c r="Y61" s="164" t="s">
        <v>748</v>
      </c>
      <c r="Z61" s="164" t="s">
        <v>748</v>
      </c>
      <c r="AA61" s="139">
        <v>25.044599999999999</v>
      </c>
      <c r="AB61" s="136" t="s">
        <v>748</v>
      </c>
      <c r="AC61" s="134"/>
      <c r="AD61" s="134"/>
      <c r="AE61" s="134"/>
      <c r="AF61" s="134"/>
      <c r="AG61" s="137"/>
      <c r="AH61" s="137"/>
      <c r="AI61" s="135" t="s">
        <v>750</v>
      </c>
      <c r="AJ61" s="135">
        <v>1</v>
      </c>
    </row>
    <row r="62" spans="1:36" s="102" customFormat="1" ht="30" customHeight="1">
      <c r="A62" s="89">
        <f t="shared" si="4"/>
        <v>53</v>
      </c>
      <c r="B62" s="108"/>
      <c r="C62" s="108">
        <v>1</v>
      </c>
      <c r="D62" s="108"/>
      <c r="E62" s="108"/>
      <c r="F62" s="108"/>
      <c r="G62" s="108"/>
      <c r="H62" s="108"/>
      <c r="I62" s="108"/>
      <c r="J62" s="108"/>
      <c r="K62" s="105"/>
      <c r="L62" s="104" t="s">
        <v>326</v>
      </c>
      <c r="M62" s="104" t="s">
        <v>286</v>
      </c>
      <c r="N62" s="153"/>
      <c r="O62" s="108" t="s">
        <v>67</v>
      </c>
      <c r="P62" s="91" t="s">
        <v>56</v>
      </c>
      <c r="Q62" s="153"/>
      <c r="R62" s="136" t="s">
        <v>55</v>
      </c>
      <c r="S62" s="185" t="e">
        <f>#REF!</f>
        <v>#REF!</v>
      </c>
      <c r="T62" s="95" t="s">
        <v>55</v>
      </c>
      <c r="U62" s="186" t="s">
        <v>57</v>
      </c>
      <c r="V62" s="186" t="s">
        <v>58</v>
      </c>
      <c r="W62" s="128" t="s">
        <v>568</v>
      </c>
      <c r="X62" s="187" t="s">
        <v>60</v>
      </c>
      <c r="Y62" s="188" t="s">
        <v>61</v>
      </c>
      <c r="Z62" s="104"/>
      <c r="AA62" s="189">
        <v>9.8650000000000002</v>
      </c>
      <c r="AB62" s="105"/>
      <c r="AC62" s="103"/>
      <c r="AD62" s="103"/>
      <c r="AE62" s="103"/>
      <c r="AF62" s="103"/>
      <c r="AG62" s="153"/>
      <c r="AH62" s="153"/>
      <c r="AI62" s="108"/>
      <c r="AJ62" s="108">
        <v>1</v>
      </c>
    </row>
    <row r="63" spans="1:36" s="142" customFormat="1" ht="30" customHeight="1">
      <c r="A63" s="121">
        <f t="shared" si="4"/>
        <v>54</v>
      </c>
      <c r="B63" s="172"/>
      <c r="C63" s="135">
        <v>1</v>
      </c>
      <c r="D63" s="172"/>
      <c r="E63" s="172"/>
      <c r="F63" s="172"/>
      <c r="G63" s="172"/>
      <c r="H63" s="172"/>
      <c r="I63" s="172"/>
      <c r="J63" s="172"/>
      <c r="K63" s="184"/>
      <c r="L63" s="167" t="s">
        <v>784</v>
      </c>
      <c r="M63" s="115" t="s">
        <v>785</v>
      </c>
      <c r="N63" s="183" t="s">
        <v>567</v>
      </c>
      <c r="O63" s="172" t="s">
        <v>67</v>
      </c>
      <c r="P63" s="123" t="s">
        <v>56</v>
      </c>
      <c r="Q63" s="183"/>
      <c r="R63" s="184" t="s">
        <v>536</v>
      </c>
      <c r="S63" s="191" t="str">
        <f>L63</f>
        <v>XXX2</v>
      </c>
      <c r="T63" s="135" t="s">
        <v>55</v>
      </c>
      <c r="U63" s="192" t="s">
        <v>57</v>
      </c>
      <c r="V63" s="192" t="s">
        <v>58</v>
      </c>
      <c r="W63" s="165" t="s">
        <v>732</v>
      </c>
      <c r="X63" s="175" t="s">
        <v>60</v>
      </c>
      <c r="Y63" s="175" t="s">
        <v>61</v>
      </c>
      <c r="Z63" s="193"/>
      <c r="AA63" s="194">
        <v>3.1916000000000002</v>
      </c>
      <c r="AB63" s="184"/>
      <c r="AC63" s="168"/>
      <c r="AD63" s="168"/>
      <c r="AE63" s="168"/>
      <c r="AF63" s="168"/>
      <c r="AG63" s="183"/>
      <c r="AH63" s="183"/>
      <c r="AI63" s="172" t="s">
        <v>539</v>
      </c>
      <c r="AJ63" s="172">
        <v>1</v>
      </c>
    </row>
    <row r="64" spans="1:36" s="142" customFormat="1" ht="30" customHeight="1">
      <c r="A64" s="121">
        <f t="shared" si="4"/>
        <v>55</v>
      </c>
      <c r="B64" s="135"/>
      <c r="C64" s="135">
        <v>1</v>
      </c>
      <c r="D64" s="135"/>
      <c r="E64" s="135"/>
      <c r="F64" s="135"/>
      <c r="G64" s="135"/>
      <c r="H64" s="135"/>
      <c r="I64" s="135"/>
      <c r="J64" s="135"/>
      <c r="K64" s="136"/>
      <c r="L64" s="123" t="s">
        <v>573</v>
      </c>
      <c r="M64" s="124" t="s">
        <v>331</v>
      </c>
      <c r="N64" s="137"/>
      <c r="O64" s="135" t="s">
        <v>67</v>
      </c>
      <c r="P64" s="123" t="s">
        <v>56</v>
      </c>
      <c r="Q64" s="137"/>
      <c r="R64" s="136" t="s">
        <v>55</v>
      </c>
      <c r="S64" s="135" t="s">
        <v>228</v>
      </c>
      <c r="T64" s="135" t="s">
        <v>55</v>
      </c>
      <c r="U64" s="118" t="s">
        <v>57</v>
      </c>
      <c r="V64" s="128" t="s">
        <v>58</v>
      </c>
      <c r="W64" s="128" t="s">
        <v>59</v>
      </c>
      <c r="X64" s="128" t="s">
        <v>60</v>
      </c>
      <c r="Y64" s="164" t="s">
        <v>61</v>
      </c>
      <c r="Z64" s="176" t="s">
        <v>125</v>
      </c>
      <c r="AA64" s="144">
        <f>AA65+AA67*2</f>
        <v>0.3775</v>
      </c>
      <c r="AB64" s="128" t="s">
        <v>61</v>
      </c>
      <c r="AC64" s="176"/>
      <c r="AD64" s="134"/>
      <c r="AE64" s="134"/>
      <c r="AF64" s="134"/>
      <c r="AG64" s="137"/>
      <c r="AH64" s="137"/>
      <c r="AI64" s="135" t="s">
        <v>572</v>
      </c>
      <c r="AJ64" s="118">
        <v>1</v>
      </c>
    </row>
    <row r="65" spans="1:36" s="142" customFormat="1" ht="30" customHeight="1">
      <c r="A65" s="121">
        <f t="shared" si="4"/>
        <v>56</v>
      </c>
      <c r="B65" s="118"/>
      <c r="C65" s="118"/>
      <c r="D65" s="118">
        <v>2</v>
      </c>
      <c r="E65" s="118"/>
      <c r="F65" s="118"/>
      <c r="G65" s="118"/>
      <c r="H65" s="118"/>
      <c r="I65" s="118"/>
      <c r="J65" s="118"/>
      <c r="K65" s="118"/>
      <c r="L65" s="123" t="s">
        <v>574</v>
      </c>
      <c r="M65" s="124" t="s">
        <v>327</v>
      </c>
      <c r="N65" s="137" t="s">
        <v>575</v>
      </c>
      <c r="O65" s="118" t="s">
        <v>67</v>
      </c>
      <c r="P65" s="118" t="s">
        <v>56</v>
      </c>
      <c r="Q65" s="122"/>
      <c r="R65" s="136" t="s">
        <v>55</v>
      </c>
      <c r="S65" s="123" t="str">
        <f>L65</f>
        <v>SHT0015221</v>
      </c>
      <c r="T65" s="135" t="s">
        <v>55</v>
      </c>
      <c r="U65" s="118" t="s">
        <v>57</v>
      </c>
      <c r="V65" s="128" t="s">
        <v>58</v>
      </c>
      <c r="W65" s="118" t="s">
        <v>65</v>
      </c>
      <c r="X65" s="128" t="s">
        <v>578</v>
      </c>
      <c r="Y65" s="164" t="s">
        <v>61</v>
      </c>
      <c r="Z65" s="176" t="s">
        <v>124</v>
      </c>
      <c r="AA65" s="144">
        <v>0.36470000000000002</v>
      </c>
      <c r="AB65" s="128" t="s">
        <v>81</v>
      </c>
      <c r="AC65" s="176"/>
      <c r="AD65" s="122"/>
      <c r="AE65" s="122"/>
      <c r="AF65" s="122"/>
      <c r="AG65" s="122"/>
      <c r="AH65" s="122"/>
      <c r="AI65" s="135" t="s">
        <v>576</v>
      </c>
      <c r="AJ65" s="118">
        <v>1</v>
      </c>
    </row>
    <row r="66" spans="1:36" s="142" customFormat="1" ht="30" customHeight="1">
      <c r="A66" s="121">
        <f t="shared" si="4"/>
        <v>57</v>
      </c>
      <c r="B66" s="135"/>
      <c r="C66" s="135"/>
      <c r="D66" s="135">
        <v>2</v>
      </c>
      <c r="E66" s="135"/>
      <c r="F66" s="135"/>
      <c r="G66" s="135"/>
      <c r="H66" s="135"/>
      <c r="I66" s="135"/>
      <c r="J66" s="135"/>
      <c r="K66" s="136"/>
      <c r="L66" s="123" t="s">
        <v>787</v>
      </c>
      <c r="M66" s="124" t="s">
        <v>786</v>
      </c>
      <c r="N66" s="137" t="s">
        <v>577</v>
      </c>
      <c r="O66" s="118" t="s">
        <v>67</v>
      </c>
      <c r="P66" s="123" t="s">
        <v>56</v>
      </c>
      <c r="Q66" s="137"/>
      <c r="R66" s="136" t="s">
        <v>55</v>
      </c>
      <c r="S66" s="135" t="str">
        <f>L66</f>
        <v>XXX3</v>
      </c>
      <c r="T66" s="135" t="s">
        <v>55</v>
      </c>
      <c r="U66" s="118" t="s">
        <v>57</v>
      </c>
      <c r="V66" s="128" t="s">
        <v>58</v>
      </c>
      <c r="W66" s="118" t="s">
        <v>65</v>
      </c>
      <c r="X66" s="128" t="s">
        <v>578</v>
      </c>
      <c r="Y66" s="164" t="s">
        <v>61</v>
      </c>
      <c r="Z66" s="176" t="s">
        <v>269</v>
      </c>
      <c r="AA66" s="144">
        <v>0.36470000000000002</v>
      </c>
      <c r="AB66" s="128" t="s">
        <v>81</v>
      </c>
      <c r="AC66" s="176"/>
      <c r="AD66" s="134"/>
      <c r="AE66" s="134"/>
      <c r="AF66" s="134"/>
      <c r="AG66" s="137"/>
      <c r="AH66" s="137"/>
      <c r="AI66" s="135" t="s">
        <v>576</v>
      </c>
      <c r="AJ66" s="118">
        <v>1</v>
      </c>
    </row>
    <row r="67" spans="1:36" s="142" customFormat="1" ht="30" customHeight="1">
      <c r="A67" s="121">
        <f t="shared" si="4"/>
        <v>58</v>
      </c>
      <c r="B67" s="135"/>
      <c r="C67" s="135"/>
      <c r="D67" s="135">
        <v>2</v>
      </c>
      <c r="E67" s="135"/>
      <c r="F67" s="135"/>
      <c r="G67" s="135"/>
      <c r="H67" s="135"/>
      <c r="I67" s="135"/>
      <c r="J67" s="135"/>
      <c r="K67" s="136"/>
      <c r="L67" s="123" t="s">
        <v>338</v>
      </c>
      <c r="M67" s="124" t="s">
        <v>339</v>
      </c>
      <c r="N67" s="137" t="s">
        <v>580</v>
      </c>
      <c r="O67" s="118" t="s">
        <v>582</v>
      </c>
      <c r="P67" s="123" t="s">
        <v>56</v>
      </c>
      <c r="Q67" s="137"/>
      <c r="R67" s="136" t="s">
        <v>55</v>
      </c>
      <c r="S67" s="135" t="str">
        <f>L67</f>
        <v>SHT0015223</v>
      </c>
      <c r="T67" s="135" t="s">
        <v>55</v>
      </c>
      <c r="U67" s="118" t="s">
        <v>57</v>
      </c>
      <c r="V67" s="128" t="s">
        <v>58</v>
      </c>
      <c r="W67" s="118" t="s">
        <v>65</v>
      </c>
      <c r="X67" s="128" t="s">
        <v>104</v>
      </c>
      <c r="Y67" s="164" t="s">
        <v>61</v>
      </c>
      <c r="Z67" s="176" t="s">
        <v>126</v>
      </c>
      <c r="AA67" s="144">
        <v>6.4000000000000003E-3</v>
      </c>
      <c r="AB67" s="128" t="s">
        <v>81</v>
      </c>
      <c r="AC67" s="176"/>
      <c r="AD67" s="134"/>
      <c r="AE67" s="134"/>
      <c r="AF67" s="134"/>
      <c r="AG67" s="137"/>
      <c r="AH67" s="137"/>
      <c r="AI67" s="135" t="s">
        <v>579</v>
      </c>
      <c r="AJ67" s="118">
        <v>2</v>
      </c>
    </row>
    <row r="68" spans="1:36" s="102" customFormat="1" ht="30" customHeight="1">
      <c r="A68" s="89">
        <f t="shared" si="4"/>
        <v>59</v>
      </c>
      <c r="B68" s="95"/>
      <c r="C68" s="95">
        <v>1</v>
      </c>
      <c r="D68" s="95"/>
      <c r="E68" s="95"/>
      <c r="F68" s="95"/>
      <c r="G68" s="95"/>
      <c r="H68" s="95"/>
      <c r="I68" s="95"/>
      <c r="J68" s="95"/>
      <c r="K68" s="96"/>
      <c r="L68" s="111" t="s">
        <v>347</v>
      </c>
      <c r="M68" s="92" t="s">
        <v>128</v>
      </c>
      <c r="N68" s="114"/>
      <c r="O68" s="111" t="s">
        <v>64</v>
      </c>
      <c r="P68" s="111" t="s">
        <v>56</v>
      </c>
      <c r="Q68" s="114"/>
      <c r="R68" s="96" t="s">
        <v>55</v>
      </c>
      <c r="S68" s="95" t="str">
        <f>L68</f>
        <v>BSP0010020</v>
      </c>
      <c r="T68" s="95" t="s">
        <v>55</v>
      </c>
      <c r="U68" s="95" t="s">
        <v>58</v>
      </c>
      <c r="V68" s="95" t="s">
        <v>57</v>
      </c>
      <c r="W68" s="97" t="s">
        <v>129</v>
      </c>
      <c r="X68" s="97" t="s">
        <v>88</v>
      </c>
      <c r="Y68" s="182" t="s">
        <v>61</v>
      </c>
      <c r="Z68" s="182" t="s">
        <v>61</v>
      </c>
      <c r="AA68" s="100">
        <v>1E-3</v>
      </c>
      <c r="AB68" s="97" t="s">
        <v>130</v>
      </c>
      <c r="AC68" s="114"/>
      <c r="AD68" s="114"/>
      <c r="AE68" s="114"/>
      <c r="AF68" s="114"/>
      <c r="AG68" s="114"/>
      <c r="AH68" s="114"/>
      <c r="AI68" s="95"/>
      <c r="AJ68" s="111">
        <v>2</v>
      </c>
    </row>
    <row r="69" spans="1:36" s="142" customFormat="1" ht="30" customHeight="1">
      <c r="A69" s="121">
        <f t="shared" si="4"/>
        <v>60</v>
      </c>
      <c r="B69" s="118"/>
      <c r="C69" s="118">
        <v>1</v>
      </c>
      <c r="D69" s="118"/>
      <c r="E69" s="118"/>
      <c r="F69" s="118"/>
      <c r="G69" s="118"/>
      <c r="H69" s="118"/>
      <c r="I69" s="118"/>
      <c r="J69" s="118"/>
      <c r="K69" s="118"/>
      <c r="L69" s="123" t="s">
        <v>340</v>
      </c>
      <c r="M69" s="124" t="s">
        <v>341</v>
      </c>
      <c r="N69" s="137" t="s">
        <v>580</v>
      </c>
      <c r="O69" s="118" t="s">
        <v>67</v>
      </c>
      <c r="P69" s="118" t="s">
        <v>56</v>
      </c>
      <c r="Q69" s="122"/>
      <c r="R69" s="136" t="s">
        <v>55</v>
      </c>
      <c r="S69" s="123" t="s">
        <v>263</v>
      </c>
      <c r="T69" s="135" t="s">
        <v>55</v>
      </c>
      <c r="U69" s="128" t="s">
        <v>57</v>
      </c>
      <c r="V69" s="128" t="s">
        <v>58</v>
      </c>
      <c r="W69" s="118" t="s">
        <v>65</v>
      </c>
      <c r="X69" s="128" t="s">
        <v>578</v>
      </c>
      <c r="Y69" s="164" t="s">
        <v>61</v>
      </c>
      <c r="Z69" s="164" t="s">
        <v>127</v>
      </c>
      <c r="AA69" s="144">
        <v>0.35299999999999998</v>
      </c>
      <c r="AB69" s="128" t="s">
        <v>81</v>
      </c>
      <c r="AC69" s="122"/>
      <c r="AD69" s="122"/>
      <c r="AE69" s="122"/>
      <c r="AF69" s="122"/>
      <c r="AG69" s="122"/>
      <c r="AH69" s="122"/>
      <c r="AI69" s="135" t="s">
        <v>579</v>
      </c>
      <c r="AJ69" s="118">
        <v>1</v>
      </c>
    </row>
    <row r="70" spans="1:36" s="102" customFormat="1" ht="30" customHeight="1">
      <c r="A70" s="89">
        <f t="shared" si="4"/>
        <v>61</v>
      </c>
      <c r="B70" s="108"/>
      <c r="C70" s="108">
        <v>1</v>
      </c>
      <c r="D70" s="108"/>
      <c r="E70" s="108"/>
      <c r="F70" s="108"/>
      <c r="G70" s="108"/>
      <c r="H70" s="108"/>
      <c r="I70" s="108"/>
      <c r="J70" s="108"/>
      <c r="K70" s="105"/>
      <c r="L70" s="104" t="s">
        <v>308</v>
      </c>
      <c r="M70" s="92" t="s">
        <v>309</v>
      </c>
      <c r="N70" s="153" t="s">
        <v>284</v>
      </c>
      <c r="O70" s="147" t="s">
        <v>581</v>
      </c>
      <c r="P70" s="104"/>
      <c r="Q70" s="153"/>
      <c r="R70" s="105" t="s">
        <v>583</v>
      </c>
      <c r="S70" s="115" t="str">
        <f>L71</f>
        <v>SHT0015227</v>
      </c>
      <c r="T70" s="108" t="s">
        <v>583</v>
      </c>
      <c r="U70" s="111" t="s">
        <v>57</v>
      </c>
      <c r="V70" s="97" t="s">
        <v>58</v>
      </c>
      <c r="W70" s="147"/>
      <c r="X70" s="97" t="s">
        <v>285</v>
      </c>
      <c r="Y70" s="163" t="s">
        <v>61</v>
      </c>
      <c r="Z70" s="195"/>
      <c r="AA70" s="196">
        <f>AA71</f>
        <v>9.1999999999999998E-2</v>
      </c>
      <c r="AB70" s="187"/>
      <c r="AC70" s="103"/>
      <c r="AD70" s="103"/>
      <c r="AE70" s="103"/>
      <c r="AF70" s="103"/>
      <c r="AG70" s="153"/>
      <c r="AH70" s="153"/>
      <c r="AI70" s="108"/>
      <c r="AJ70" s="147">
        <v>1</v>
      </c>
    </row>
    <row r="71" spans="1:36" s="142" customFormat="1" ht="30" customHeight="1">
      <c r="A71" s="121">
        <f t="shared" si="4"/>
        <v>62</v>
      </c>
      <c r="B71" s="172"/>
      <c r="C71" s="172"/>
      <c r="D71" s="172">
        <v>2</v>
      </c>
      <c r="E71" s="172"/>
      <c r="F71" s="172"/>
      <c r="G71" s="172"/>
      <c r="H71" s="172"/>
      <c r="I71" s="172"/>
      <c r="J71" s="172"/>
      <c r="K71" s="184"/>
      <c r="L71" s="123" t="s">
        <v>311</v>
      </c>
      <c r="M71" s="124" t="s">
        <v>310</v>
      </c>
      <c r="N71" s="137" t="s">
        <v>580</v>
      </c>
      <c r="O71" s="167" t="s">
        <v>581</v>
      </c>
      <c r="P71" s="115"/>
      <c r="Q71" s="183"/>
      <c r="R71" s="184" t="s">
        <v>583</v>
      </c>
      <c r="S71" s="123" t="s">
        <v>264</v>
      </c>
      <c r="T71" s="135" t="s">
        <v>55</v>
      </c>
      <c r="U71" s="128" t="s">
        <v>57</v>
      </c>
      <c r="V71" s="128" t="s">
        <v>58</v>
      </c>
      <c r="W71" s="118" t="s">
        <v>65</v>
      </c>
      <c r="X71" s="128" t="s">
        <v>578</v>
      </c>
      <c r="Y71" s="164" t="s">
        <v>61</v>
      </c>
      <c r="Z71" s="164" t="s">
        <v>131</v>
      </c>
      <c r="AA71" s="144">
        <v>9.1999999999999998E-2</v>
      </c>
      <c r="AB71" s="128" t="s">
        <v>81</v>
      </c>
      <c r="AC71" s="168"/>
      <c r="AD71" s="168"/>
      <c r="AE71" s="168"/>
      <c r="AF71" s="168"/>
      <c r="AG71" s="183"/>
      <c r="AH71" s="183"/>
      <c r="AI71" s="172" t="s">
        <v>579</v>
      </c>
      <c r="AJ71" s="167">
        <v>1</v>
      </c>
    </row>
    <row r="72" spans="1:36" s="142" customFormat="1" ht="30" customHeight="1">
      <c r="A72" s="121">
        <f t="shared" si="4"/>
        <v>63</v>
      </c>
      <c r="B72" s="135"/>
      <c r="C72" s="135">
        <v>1</v>
      </c>
      <c r="D72" s="135"/>
      <c r="E72" s="135"/>
      <c r="F72" s="135"/>
      <c r="G72" s="135"/>
      <c r="H72" s="135"/>
      <c r="I72" s="135"/>
      <c r="J72" s="135"/>
      <c r="K72" s="136"/>
      <c r="L72" s="123" t="s">
        <v>294</v>
      </c>
      <c r="M72" s="124" t="s">
        <v>132</v>
      </c>
      <c r="N72" s="197" t="s">
        <v>276</v>
      </c>
      <c r="O72" s="118" t="s">
        <v>67</v>
      </c>
      <c r="P72" s="123" t="s">
        <v>56</v>
      </c>
      <c r="Q72" s="162"/>
      <c r="R72" s="136" t="s">
        <v>207</v>
      </c>
      <c r="S72" s="123" t="s">
        <v>265</v>
      </c>
      <c r="T72" s="135" t="s">
        <v>55</v>
      </c>
      <c r="U72" s="118" t="s">
        <v>57</v>
      </c>
      <c r="V72" s="128" t="s">
        <v>58</v>
      </c>
      <c r="W72" s="118" t="s">
        <v>65</v>
      </c>
      <c r="X72" s="128" t="s">
        <v>584</v>
      </c>
      <c r="Y72" s="164" t="s">
        <v>61</v>
      </c>
      <c r="Z72" s="164" t="s">
        <v>268</v>
      </c>
      <c r="AA72" s="144">
        <v>0.13800000000000001</v>
      </c>
      <c r="AB72" s="128" t="s">
        <v>81</v>
      </c>
      <c r="AC72" s="134"/>
      <c r="AD72" s="134"/>
      <c r="AE72" s="134"/>
      <c r="AF72" s="134"/>
      <c r="AG72" s="137"/>
      <c r="AH72" s="137"/>
      <c r="AI72" s="135" t="s">
        <v>576</v>
      </c>
      <c r="AJ72" s="118">
        <v>1</v>
      </c>
    </row>
    <row r="73" spans="1:36" s="142" customFormat="1" ht="30" customHeight="1">
      <c r="A73" s="121">
        <f t="shared" si="4"/>
        <v>64</v>
      </c>
      <c r="B73" s="135"/>
      <c r="C73" s="135">
        <v>1</v>
      </c>
      <c r="D73" s="135"/>
      <c r="E73" s="135"/>
      <c r="F73" s="135"/>
      <c r="G73" s="135"/>
      <c r="H73" s="135"/>
      <c r="I73" s="135"/>
      <c r="J73" s="135"/>
      <c r="K73" s="136"/>
      <c r="L73" s="123" t="s">
        <v>135</v>
      </c>
      <c r="M73" s="124" t="s">
        <v>136</v>
      </c>
      <c r="N73" s="197"/>
      <c r="O73" s="118" t="s">
        <v>55</v>
      </c>
      <c r="P73" s="123" t="s">
        <v>56</v>
      </c>
      <c r="Q73" s="162"/>
      <c r="R73" s="136" t="s">
        <v>55</v>
      </c>
      <c r="S73" s="135" t="s">
        <v>133</v>
      </c>
      <c r="T73" s="135" t="s">
        <v>55</v>
      </c>
      <c r="U73" s="135" t="s">
        <v>58</v>
      </c>
      <c r="V73" s="135" t="s">
        <v>57</v>
      </c>
      <c r="W73" s="118" t="s">
        <v>65</v>
      </c>
      <c r="X73" s="128" t="s">
        <v>104</v>
      </c>
      <c r="Y73" s="164" t="s">
        <v>61</v>
      </c>
      <c r="Z73" s="164" t="s">
        <v>134</v>
      </c>
      <c r="AA73" s="144">
        <v>0.19089999999999999</v>
      </c>
      <c r="AB73" s="128" t="s">
        <v>61</v>
      </c>
      <c r="AC73" s="134"/>
      <c r="AD73" s="134"/>
      <c r="AE73" s="134"/>
      <c r="AF73" s="134"/>
      <c r="AG73" s="137"/>
      <c r="AH73" s="137"/>
      <c r="AI73" s="135"/>
      <c r="AJ73" s="118">
        <v>1</v>
      </c>
    </row>
    <row r="74" spans="1:36" s="142" customFormat="1" ht="30" customHeight="1">
      <c r="A74" s="121">
        <f t="shared" si="4"/>
        <v>65</v>
      </c>
      <c r="B74" s="135"/>
      <c r="C74" s="135">
        <v>1</v>
      </c>
      <c r="D74" s="135"/>
      <c r="E74" s="135"/>
      <c r="F74" s="135"/>
      <c r="G74" s="135"/>
      <c r="H74" s="135"/>
      <c r="I74" s="135"/>
      <c r="J74" s="135"/>
      <c r="K74" s="136"/>
      <c r="L74" s="123" t="s">
        <v>329</v>
      </c>
      <c r="M74" s="124" t="s">
        <v>330</v>
      </c>
      <c r="N74" s="155" t="s">
        <v>275</v>
      </c>
      <c r="O74" s="118" t="s">
        <v>55</v>
      </c>
      <c r="P74" s="123" t="s">
        <v>56</v>
      </c>
      <c r="Q74" s="137"/>
      <c r="R74" s="136" t="s">
        <v>55</v>
      </c>
      <c r="S74" s="123" t="s">
        <v>239</v>
      </c>
      <c r="T74" s="135" t="s">
        <v>55</v>
      </c>
      <c r="U74" s="128" t="s">
        <v>57</v>
      </c>
      <c r="V74" s="128" t="s">
        <v>58</v>
      </c>
      <c r="W74" s="128" t="s">
        <v>209</v>
      </c>
      <c r="X74" s="128" t="s">
        <v>60</v>
      </c>
      <c r="Y74" s="164" t="s">
        <v>61</v>
      </c>
      <c r="Z74" s="164" t="s">
        <v>142</v>
      </c>
      <c r="AA74" s="139">
        <v>6.7100000000000007E-2</v>
      </c>
      <c r="AB74" s="128" t="s">
        <v>61</v>
      </c>
      <c r="AC74" s="134"/>
      <c r="AD74" s="134"/>
      <c r="AE74" s="134"/>
      <c r="AF74" s="134"/>
      <c r="AG74" s="137"/>
      <c r="AH74" s="137"/>
      <c r="AI74" s="135" t="s">
        <v>585</v>
      </c>
      <c r="AJ74" s="118">
        <v>1</v>
      </c>
    </row>
    <row r="75" spans="1:36" s="142" customFormat="1" ht="30" customHeight="1">
      <c r="A75" s="121">
        <f t="shared" si="4"/>
        <v>66</v>
      </c>
      <c r="B75" s="135"/>
      <c r="C75" s="135"/>
      <c r="D75" s="238">
        <v>2</v>
      </c>
      <c r="E75" s="135"/>
      <c r="F75" s="135"/>
      <c r="G75" s="135"/>
      <c r="H75" s="135"/>
      <c r="I75" s="135"/>
      <c r="J75" s="135"/>
      <c r="K75" s="136"/>
      <c r="L75" s="123" t="s">
        <v>328</v>
      </c>
      <c r="M75" s="124" t="s">
        <v>143</v>
      </c>
      <c r="N75" s="155" t="s">
        <v>275</v>
      </c>
      <c r="O75" s="118" t="s">
        <v>67</v>
      </c>
      <c r="P75" s="123" t="s">
        <v>56</v>
      </c>
      <c r="Q75" s="137"/>
      <c r="R75" s="136" t="s">
        <v>55</v>
      </c>
      <c r="S75" s="123" t="s">
        <v>240</v>
      </c>
      <c r="T75" s="135" t="s">
        <v>55</v>
      </c>
      <c r="U75" s="128" t="s">
        <v>57</v>
      </c>
      <c r="V75" s="128" t="s">
        <v>58</v>
      </c>
      <c r="W75" s="118" t="s">
        <v>65</v>
      </c>
      <c r="X75" s="128" t="s">
        <v>271</v>
      </c>
      <c r="Y75" s="164" t="s">
        <v>61</v>
      </c>
      <c r="Z75" s="164" t="s">
        <v>144</v>
      </c>
      <c r="AA75" s="144">
        <v>6.7000000000000004E-2</v>
      </c>
      <c r="AB75" s="128" t="s">
        <v>138</v>
      </c>
      <c r="AC75" s="134"/>
      <c r="AD75" s="134"/>
      <c r="AE75" s="134"/>
      <c r="AF75" s="134"/>
      <c r="AG75" s="137"/>
      <c r="AH75" s="137"/>
      <c r="AI75" s="135" t="s">
        <v>588</v>
      </c>
      <c r="AJ75" s="118">
        <v>1</v>
      </c>
    </row>
    <row r="76" spans="1:36" s="206" customFormat="1" ht="31.5" customHeight="1">
      <c r="A76" s="121">
        <f t="shared" si="4"/>
        <v>67</v>
      </c>
      <c r="B76" s="240"/>
      <c r="C76" s="240"/>
      <c r="D76" s="241"/>
      <c r="E76" s="240">
        <v>3</v>
      </c>
      <c r="F76" s="240"/>
      <c r="G76" s="240"/>
      <c r="H76" s="240"/>
      <c r="I76" s="240"/>
      <c r="J76" s="240"/>
      <c r="K76" s="242"/>
      <c r="L76" s="123" t="s">
        <v>303</v>
      </c>
      <c r="M76" s="124" t="s">
        <v>304</v>
      </c>
      <c r="N76" s="157" t="s">
        <v>586</v>
      </c>
      <c r="O76" s="156" t="s">
        <v>67</v>
      </c>
      <c r="P76" s="150" t="s">
        <v>56</v>
      </c>
      <c r="Q76" s="157"/>
      <c r="R76" s="198" t="s">
        <v>168</v>
      </c>
      <c r="S76" s="135" t="s">
        <v>228</v>
      </c>
      <c r="T76" s="135" t="s">
        <v>55</v>
      </c>
      <c r="U76" s="202" t="s">
        <v>57</v>
      </c>
      <c r="V76" s="128" t="s">
        <v>58</v>
      </c>
      <c r="W76" s="190" t="s">
        <v>65</v>
      </c>
      <c r="X76" s="128" t="s">
        <v>169</v>
      </c>
      <c r="Y76" s="164"/>
      <c r="Z76" s="199" t="s">
        <v>144</v>
      </c>
      <c r="AA76" s="200">
        <v>6.5000000000000002E-2</v>
      </c>
      <c r="AB76" s="150" t="s">
        <v>61</v>
      </c>
      <c r="AC76" s="203"/>
      <c r="AD76" s="203"/>
      <c r="AE76" s="203"/>
      <c r="AF76" s="203"/>
      <c r="AG76" s="204"/>
      <c r="AH76" s="205"/>
      <c r="AI76" s="135"/>
      <c r="AJ76" s="118">
        <v>1</v>
      </c>
    </row>
    <row r="77" spans="1:36" s="142" customFormat="1" ht="30" customHeight="1">
      <c r="A77" s="121">
        <f t="shared" si="4"/>
        <v>68</v>
      </c>
      <c r="B77" s="135"/>
      <c r="C77" s="135"/>
      <c r="D77" s="238"/>
      <c r="E77" s="135">
        <v>3</v>
      </c>
      <c r="F77" s="135"/>
      <c r="G77" s="135"/>
      <c r="H77" s="135"/>
      <c r="I77" s="135"/>
      <c r="J77" s="135"/>
      <c r="K77" s="136"/>
      <c r="L77" s="123" t="s">
        <v>306</v>
      </c>
      <c r="M77" s="124" t="s">
        <v>305</v>
      </c>
      <c r="N77" s="207"/>
      <c r="O77" s="118" t="s">
        <v>67</v>
      </c>
      <c r="P77" s="123" t="s">
        <v>56</v>
      </c>
      <c r="Q77" s="137"/>
      <c r="R77" s="136" t="s">
        <v>55</v>
      </c>
      <c r="S77" s="135" t="str">
        <f>L77</f>
        <v>SHT0010356</v>
      </c>
      <c r="T77" s="135" t="s">
        <v>55</v>
      </c>
      <c r="U77" s="135" t="s">
        <v>58</v>
      </c>
      <c r="V77" s="135" t="s">
        <v>57</v>
      </c>
      <c r="W77" s="128" t="s">
        <v>139</v>
      </c>
      <c r="X77" s="128" t="s">
        <v>140</v>
      </c>
      <c r="Y77" s="164" t="s">
        <v>61</v>
      </c>
      <c r="Z77" s="164" t="s">
        <v>141</v>
      </c>
      <c r="AA77" s="139">
        <v>2E-3</v>
      </c>
      <c r="AB77" s="128" t="s">
        <v>130</v>
      </c>
      <c r="AC77" s="134"/>
      <c r="AD77" s="134"/>
      <c r="AE77" s="134"/>
      <c r="AF77" s="134"/>
      <c r="AG77" s="137"/>
      <c r="AH77" s="137"/>
      <c r="AI77" s="135" t="s">
        <v>589</v>
      </c>
      <c r="AJ77" s="118">
        <v>1</v>
      </c>
    </row>
    <row r="78" spans="1:36" s="102" customFormat="1" ht="30" customHeight="1">
      <c r="A78" s="89">
        <f t="shared" si="4"/>
        <v>69</v>
      </c>
      <c r="B78" s="95"/>
      <c r="C78" s="95"/>
      <c r="D78" s="239">
        <v>2</v>
      </c>
      <c r="E78" s="95"/>
      <c r="F78" s="95"/>
      <c r="G78" s="95"/>
      <c r="H78" s="95"/>
      <c r="I78" s="95"/>
      <c r="J78" s="95"/>
      <c r="K78" s="96"/>
      <c r="L78" s="201" t="s">
        <v>312</v>
      </c>
      <c r="M78" s="92" t="s">
        <v>278</v>
      </c>
      <c r="N78" s="98" t="s">
        <v>587</v>
      </c>
      <c r="O78" s="111" t="s">
        <v>64</v>
      </c>
      <c r="P78" s="91" t="s">
        <v>56</v>
      </c>
      <c r="Q78" s="98"/>
      <c r="R78" s="96" t="s">
        <v>55</v>
      </c>
      <c r="S78" s="91" t="s">
        <v>241</v>
      </c>
      <c r="T78" s="95" t="s">
        <v>55</v>
      </c>
      <c r="U78" s="95" t="s">
        <v>57</v>
      </c>
      <c r="V78" s="97" t="s">
        <v>58</v>
      </c>
      <c r="W78" s="97" t="s">
        <v>70</v>
      </c>
      <c r="X78" s="97" t="s">
        <v>88</v>
      </c>
      <c r="Y78" s="163" t="s">
        <v>61</v>
      </c>
      <c r="Z78" s="163" t="s">
        <v>137</v>
      </c>
      <c r="AA78" s="100">
        <v>1E-3</v>
      </c>
      <c r="AB78" s="97" t="s">
        <v>90</v>
      </c>
      <c r="AC78" s="90"/>
      <c r="AD78" s="90"/>
      <c r="AE78" s="90"/>
      <c r="AF78" s="90"/>
      <c r="AG78" s="98"/>
      <c r="AH78" s="98"/>
      <c r="AI78" s="95" t="s">
        <v>588</v>
      </c>
      <c r="AJ78" s="111">
        <v>1</v>
      </c>
    </row>
    <row r="79" spans="1:36" s="142" customFormat="1" ht="30" customHeight="1">
      <c r="A79" s="121">
        <f t="shared" ref="A79:A102" si="7">ROW()-9</f>
        <v>70</v>
      </c>
      <c r="B79" s="135"/>
      <c r="C79" s="135">
        <v>1</v>
      </c>
      <c r="D79" s="135"/>
      <c r="E79" s="135"/>
      <c r="F79" s="135"/>
      <c r="G79" s="135"/>
      <c r="H79" s="135"/>
      <c r="I79" s="135"/>
      <c r="J79" s="135"/>
      <c r="K79" s="136"/>
      <c r="L79" s="123" t="s">
        <v>332</v>
      </c>
      <c r="M79" s="124" t="s">
        <v>333</v>
      </c>
      <c r="N79" s="155" t="s">
        <v>275</v>
      </c>
      <c r="O79" s="135" t="s">
        <v>55</v>
      </c>
      <c r="P79" s="123" t="s">
        <v>56</v>
      </c>
      <c r="Q79" s="137"/>
      <c r="R79" s="136" t="s">
        <v>55</v>
      </c>
      <c r="S79" s="123" t="s">
        <v>266</v>
      </c>
      <c r="T79" s="135" t="s">
        <v>55</v>
      </c>
      <c r="U79" s="118" t="s">
        <v>57</v>
      </c>
      <c r="V79" s="128" t="s">
        <v>58</v>
      </c>
      <c r="W79" s="128" t="s">
        <v>59</v>
      </c>
      <c r="X79" s="128" t="s">
        <v>60</v>
      </c>
      <c r="Y79" s="176" t="s">
        <v>61</v>
      </c>
      <c r="Z79" s="164" t="s">
        <v>61</v>
      </c>
      <c r="AA79" s="139">
        <v>0.28499999999999998</v>
      </c>
      <c r="AB79" s="128" t="s">
        <v>61</v>
      </c>
      <c r="AC79" s="134"/>
      <c r="AD79" s="134"/>
      <c r="AE79" s="134"/>
      <c r="AF79" s="134"/>
      <c r="AG79" s="137"/>
      <c r="AH79" s="137"/>
      <c r="AI79" s="135" t="s">
        <v>585</v>
      </c>
      <c r="AJ79" s="118">
        <v>1</v>
      </c>
    </row>
    <row r="80" spans="1:36" s="142" customFormat="1" ht="30" customHeight="1">
      <c r="A80" s="121">
        <f t="shared" si="7"/>
        <v>71</v>
      </c>
      <c r="B80" s="135"/>
      <c r="C80" s="135">
        <v>1</v>
      </c>
      <c r="D80" s="135"/>
      <c r="E80" s="135"/>
      <c r="F80" s="135"/>
      <c r="G80" s="135"/>
      <c r="H80" s="135"/>
      <c r="I80" s="135"/>
      <c r="J80" s="135"/>
      <c r="K80" s="136"/>
      <c r="L80" s="123" t="s">
        <v>344</v>
      </c>
      <c r="M80" s="124" t="s">
        <v>345</v>
      </c>
      <c r="N80" s="137" t="s">
        <v>277</v>
      </c>
      <c r="O80" s="135" t="s">
        <v>55</v>
      </c>
      <c r="P80" s="123" t="s">
        <v>701</v>
      </c>
      <c r="Q80" s="137"/>
      <c r="R80" s="136" t="s">
        <v>230</v>
      </c>
      <c r="S80" s="135" t="str">
        <f t="shared" ref="S80:S85" si="8">L80</f>
        <v>SHT0015239</v>
      </c>
      <c r="T80" s="135" t="s">
        <v>230</v>
      </c>
      <c r="U80" s="118" t="s">
        <v>57</v>
      </c>
      <c r="V80" s="128" t="s">
        <v>58</v>
      </c>
      <c r="W80" s="128" t="s">
        <v>59</v>
      </c>
      <c r="X80" s="208" t="s">
        <v>60</v>
      </c>
      <c r="Y80" s="137" t="s">
        <v>704</v>
      </c>
      <c r="Z80" s="137" t="s">
        <v>705</v>
      </c>
      <c r="AA80" s="139">
        <v>0.06</v>
      </c>
      <c r="AB80" s="136" t="s">
        <v>704</v>
      </c>
      <c r="AC80" s="134"/>
      <c r="AD80" s="134"/>
      <c r="AE80" s="134"/>
      <c r="AF80" s="134"/>
      <c r="AG80" s="137"/>
      <c r="AH80" s="137"/>
      <c r="AI80" s="135" t="s">
        <v>585</v>
      </c>
      <c r="AJ80" s="118">
        <v>1</v>
      </c>
    </row>
    <row r="81" spans="1:36" s="142" customFormat="1" ht="30" customHeight="1">
      <c r="A81" s="121">
        <f t="shared" si="7"/>
        <v>72</v>
      </c>
      <c r="B81" s="135"/>
      <c r="C81" s="135">
        <v>1</v>
      </c>
      <c r="D81" s="135"/>
      <c r="E81" s="135"/>
      <c r="F81" s="135"/>
      <c r="G81" s="135"/>
      <c r="H81" s="135"/>
      <c r="I81" s="135"/>
      <c r="J81" s="135"/>
      <c r="K81" s="136"/>
      <c r="L81" s="123" t="s">
        <v>698</v>
      </c>
      <c r="M81" s="124" t="s">
        <v>697</v>
      </c>
      <c r="N81" s="137" t="s">
        <v>699</v>
      </c>
      <c r="O81" s="135" t="s">
        <v>700</v>
      </c>
      <c r="P81" s="123" t="s">
        <v>701</v>
      </c>
      <c r="Q81" s="268"/>
      <c r="R81" s="136" t="s">
        <v>700</v>
      </c>
      <c r="S81" s="135" t="str">
        <f t="shared" si="8"/>
        <v>SHT0017495</v>
      </c>
      <c r="T81" s="135" t="s">
        <v>700</v>
      </c>
      <c r="U81" s="118" t="s">
        <v>58</v>
      </c>
      <c r="V81" s="128" t="s">
        <v>57</v>
      </c>
      <c r="W81" s="128" t="s">
        <v>702</v>
      </c>
      <c r="X81" s="208" t="s">
        <v>703</v>
      </c>
      <c r="Y81" s="137" t="s">
        <v>704</v>
      </c>
      <c r="Z81" s="137" t="s">
        <v>706</v>
      </c>
      <c r="AA81" s="139">
        <v>1E-3</v>
      </c>
      <c r="AB81" s="136" t="s">
        <v>704</v>
      </c>
      <c r="AC81" s="134"/>
      <c r="AD81" s="134"/>
      <c r="AE81" s="134"/>
      <c r="AF81" s="134"/>
      <c r="AG81" s="137"/>
      <c r="AH81" s="137"/>
      <c r="AI81" s="135" t="s">
        <v>707</v>
      </c>
      <c r="AJ81" s="118">
        <v>1</v>
      </c>
    </row>
    <row r="82" spans="1:36" s="142" customFormat="1" ht="30" customHeight="1">
      <c r="A82" s="121">
        <f t="shared" si="7"/>
        <v>73</v>
      </c>
      <c r="B82" s="135"/>
      <c r="C82" s="135">
        <v>1</v>
      </c>
      <c r="D82" s="135"/>
      <c r="E82" s="135"/>
      <c r="F82" s="135"/>
      <c r="G82" s="135"/>
      <c r="H82" s="124"/>
      <c r="I82" s="124"/>
      <c r="J82" s="124"/>
      <c r="K82" s="124"/>
      <c r="L82" s="136" t="s">
        <v>242</v>
      </c>
      <c r="M82" s="124" t="s">
        <v>110</v>
      </c>
      <c r="N82" s="209" t="s">
        <v>145</v>
      </c>
      <c r="O82" s="135" t="s">
        <v>64</v>
      </c>
      <c r="P82" s="124" t="s">
        <v>56</v>
      </c>
      <c r="Q82" s="209"/>
      <c r="R82" s="118" t="s">
        <v>55</v>
      </c>
      <c r="S82" s="135" t="str">
        <f t="shared" si="8"/>
        <v>BFA0000285</v>
      </c>
      <c r="T82" s="135" t="s">
        <v>55</v>
      </c>
      <c r="U82" s="135" t="s">
        <v>58</v>
      </c>
      <c r="V82" s="135" t="s">
        <v>57</v>
      </c>
      <c r="W82" s="135" t="s">
        <v>92</v>
      </c>
      <c r="X82" s="135" t="s">
        <v>88</v>
      </c>
      <c r="Y82" s="162" t="s">
        <v>61</v>
      </c>
      <c r="Z82" s="162" t="s">
        <v>307</v>
      </c>
      <c r="AA82" s="139">
        <v>1E-4</v>
      </c>
      <c r="AB82" s="135" t="s">
        <v>146</v>
      </c>
      <c r="AC82" s="134"/>
      <c r="AD82" s="134"/>
      <c r="AE82" s="134"/>
      <c r="AF82" s="134"/>
      <c r="AG82" s="137"/>
      <c r="AH82" s="137"/>
      <c r="AI82" s="210" t="s">
        <v>589</v>
      </c>
      <c r="AJ82" s="118">
        <v>2</v>
      </c>
    </row>
    <row r="83" spans="1:36" s="142" customFormat="1" ht="30" customHeight="1">
      <c r="A83" s="121">
        <f t="shared" si="7"/>
        <v>74</v>
      </c>
      <c r="B83" s="172"/>
      <c r="C83" s="135">
        <v>1</v>
      </c>
      <c r="D83" s="172"/>
      <c r="E83" s="172"/>
      <c r="F83" s="172"/>
      <c r="G83" s="172"/>
      <c r="H83" s="172"/>
      <c r="I83" s="172"/>
      <c r="J83" s="172"/>
      <c r="K83" s="184"/>
      <c r="L83" s="115" t="s">
        <v>336</v>
      </c>
      <c r="M83" s="124" t="s">
        <v>337</v>
      </c>
      <c r="N83" s="183" t="s">
        <v>282</v>
      </c>
      <c r="O83" s="135" t="s">
        <v>67</v>
      </c>
      <c r="P83" s="118" t="s">
        <v>56</v>
      </c>
      <c r="Q83" s="211"/>
      <c r="R83" s="172" t="s">
        <v>281</v>
      </c>
      <c r="S83" s="135" t="str">
        <f t="shared" si="8"/>
        <v>SHT0015535</v>
      </c>
      <c r="T83" s="172" t="s">
        <v>281</v>
      </c>
      <c r="U83" s="135" t="s">
        <v>57</v>
      </c>
      <c r="V83" s="128" t="s">
        <v>58</v>
      </c>
      <c r="W83" s="135" t="s">
        <v>59</v>
      </c>
      <c r="X83" s="135" t="s">
        <v>60</v>
      </c>
      <c r="Y83" s="162" t="s">
        <v>61</v>
      </c>
      <c r="Z83" s="162" t="s">
        <v>147</v>
      </c>
      <c r="AA83" s="139">
        <v>4.4999999999999998E-2</v>
      </c>
      <c r="AB83" s="172"/>
      <c r="AC83" s="168"/>
      <c r="AD83" s="168"/>
      <c r="AE83" s="168"/>
      <c r="AF83" s="168"/>
      <c r="AG83" s="183"/>
      <c r="AH83" s="183"/>
      <c r="AI83" s="172" t="s">
        <v>585</v>
      </c>
      <c r="AJ83" s="167">
        <v>1</v>
      </c>
    </row>
    <row r="84" spans="1:36" s="142" customFormat="1" ht="30" customHeight="1">
      <c r="A84" s="121">
        <f t="shared" si="7"/>
        <v>75</v>
      </c>
      <c r="B84" s="135"/>
      <c r="C84" s="135">
        <v>1</v>
      </c>
      <c r="D84" s="135"/>
      <c r="E84" s="135"/>
      <c r="F84" s="135"/>
      <c r="G84" s="135"/>
      <c r="H84" s="135"/>
      <c r="I84" s="135"/>
      <c r="J84" s="135"/>
      <c r="K84" s="136"/>
      <c r="L84" s="123" t="s">
        <v>334</v>
      </c>
      <c r="M84" s="124" t="s">
        <v>335</v>
      </c>
      <c r="N84" s="134" t="s">
        <v>276</v>
      </c>
      <c r="O84" s="118" t="s">
        <v>67</v>
      </c>
      <c r="P84" s="135" t="s">
        <v>56</v>
      </c>
      <c r="Q84" s="134"/>
      <c r="R84" s="177" t="s">
        <v>55</v>
      </c>
      <c r="S84" s="135" t="str">
        <f t="shared" si="8"/>
        <v>SHT0015243</v>
      </c>
      <c r="T84" s="135" t="s">
        <v>55</v>
      </c>
      <c r="U84" s="135" t="s">
        <v>57</v>
      </c>
      <c r="V84" s="128" t="s">
        <v>58</v>
      </c>
      <c r="W84" s="118" t="s">
        <v>65</v>
      </c>
      <c r="X84" s="135" t="s">
        <v>181</v>
      </c>
      <c r="Y84" s="137" t="s">
        <v>61</v>
      </c>
      <c r="Z84" s="137" t="s">
        <v>196</v>
      </c>
      <c r="AA84" s="165">
        <v>1.6E-2</v>
      </c>
      <c r="AB84" s="118" t="s">
        <v>61</v>
      </c>
      <c r="AC84" s="212"/>
      <c r="AD84" s="137"/>
      <c r="AE84" s="134"/>
      <c r="AF84" s="134"/>
      <c r="AG84" s="134"/>
      <c r="AH84" s="134"/>
      <c r="AI84" s="172" t="s">
        <v>585</v>
      </c>
      <c r="AJ84" s="118">
        <v>1</v>
      </c>
    </row>
    <row r="85" spans="1:36" s="142" customFormat="1" ht="30" customHeight="1">
      <c r="A85" s="121">
        <f t="shared" si="7"/>
        <v>76</v>
      </c>
      <c r="B85" s="135"/>
      <c r="C85" s="135">
        <v>1</v>
      </c>
      <c r="D85" s="135"/>
      <c r="E85" s="135"/>
      <c r="F85" s="135"/>
      <c r="G85" s="135"/>
      <c r="H85" s="135"/>
      <c r="I85" s="135"/>
      <c r="J85" s="135"/>
      <c r="K85" s="136"/>
      <c r="L85" s="150" t="s">
        <v>590</v>
      </c>
      <c r="M85" s="124" t="s">
        <v>603</v>
      </c>
      <c r="N85" s="134" t="s">
        <v>358</v>
      </c>
      <c r="O85" s="118" t="s">
        <v>67</v>
      </c>
      <c r="P85" s="135" t="s">
        <v>56</v>
      </c>
      <c r="Q85" s="134"/>
      <c r="R85" s="177" t="s">
        <v>232</v>
      </c>
      <c r="S85" s="135" t="str">
        <f t="shared" si="8"/>
        <v>SHT0017182</v>
      </c>
      <c r="T85" s="135" t="s">
        <v>232</v>
      </c>
      <c r="U85" s="135" t="s">
        <v>58</v>
      </c>
      <c r="V85" s="135" t="s">
        <v>57</v>
      </c>
      <c r="W85" s="135" t="s">
        <v>59</v>
      </c>
      <c r="X85" s="135" t="s">
        <v>60</v>
      </c>
      <c r="Y85" s="137" t="s">
        <v>61</v>
      </c>
      <c r="Z85" s="137" t="s">
        <v>215</v>
      </c>
      <c r="AA85" s="165">
        <v>0.03</v>
      </c>
      <c r="AB85" s="136" t="s">
        <v>61</v>
      </c>
      <c r="AC85" s="212"/>
      <c r="AD85" s="137"/>
      <c r="AE85" s="134"/>
      <c r="AF85" s="134"/>
      <c r="AG85" s="134"/>
      <c r="AH85" s="134"/>
      <c r="AI85" s="172" t="s">
        <v>585</v>
      </c>
      <c r="AJ85" s="118">
        <v>1</v>
      </c>
    </row>
    <row r="86" spans="1:36" s="102" customFormat="1" ht="30" customHeight="1">
      <c r="A86" s="89">
        <f t="shared" si="7"/>
        <v>77</v>
      </c>
      <c r="B86" s="108"/>
      <c r="C86" s="108">
        <v>1</v>
      </c>
      <c r="D86" s="108"/>
      <c r="E86" s="108"/>
      <c r="F86" s="108"/>
      <c r="G86" s="108"/>
      <c r="H86" s="108"/>
      <c r="I86" s="108"/>
      <c r="J86" s="108"/>
      <c r="K86" s="105"/>
      <c r="L86" s="146" t="s">
        <v>302</v>
      </c>
      <c r="M86" s="154" t="s">
        <v>619</v>
      </c>
      <c r="N86" s="103" t="s">
        <v>276</v>
      </c>
      <c r="O86" s="147"/>
      <c r="P86" s="108"/>
      <c r="Q86" s="103"/>
      <c r="R86" s="185"/>
      <c r="S86" s="108"/>
      <c r="T86" s="213" t="s">
        <v>55</v>
      </c>
      <c r="U86" s="95" t="s">
        <v>357</v>
      </c>
      <c r="V86" s="97" t="s">
        <v>58</v>
      </c>
      <c r="W86" s="135" t="s">
        <v>59</v>
      </c>
      <c r="X86" s="95" t="s">
        <v>60</v>
      </c>
      <c r="Y86" s="98" t="s">
        <v>61</v>
      </c>
      <c r="Z86" s="153"/>
      <c r="AA86" s="214"/>
      <c r="AB86" s="105"/>
      <c r="AC86" s="215"/>
      <c r="AD86" s="153"/>
      <c r="AE86" s="103"/>
      <c r="AF86" s="103"/>
      <c r="AG86" s="103"/>
      <c r="AH86" s="103"/>
      <c r="AI86" s="108"/>
      <c r="AJ86" s="147">
        <v>1</v>
      </c>
    </row>
    <row r="87" spans="1:36" s="102" customFormat="1" ht="30" customHeight="1">
      <c r="A87" s="89">
        <f t="shared" si="7"/>
        <v>78</v>
      </c>
      <c r="B87" s="108"/>
      <c r="C87" s="108">
        <v>1</v>
      </c>
      <c r="D87" s="108"/>
      <c r="E87" s="108"/>
      <c r="F87" s="108"/>
      <c r="G87" s="108"/>
      <c r="H87" s="108"/>
      <c r="I87" s="108"/>
      <c r="J87" s="108"/>
      <c r="K87" s="105"/>
      <c r="L87" s="150" t="s">
        <v>295</v>
      </c>
      <c r="M87" s="116" t="s">
        <v>631</v>
      </c>
      <c r="N87" s="103" t="s">
        <v>276</v>
      </c>
      <c r="O87" s="147"/>
      <c r="P87" s="95" t="s">
        <v>56</v>
      </c>
      <c r="Q87" s="103"/>
      <c r="R87" s="213" t="s">
        <v>55</v>
      </c>
      <c r="S87" s="123" t="s">
        <v>267</v>
      </c>
      <c r="T87" s="213" t="s">
        <v>55</v>
      </c>
      <c r="U87" s="95" t="s">
        <v>57</v>
      </c>
      <c r="V87" s="97" t="s">
        <v>58</v>
      </c>
      <c r="W87" s="111" t="s">
        <v>65</v>
      </c>
      <c r="X87" s="95" t="s">
        <v>181</v>
      </c>
      <c r="Y87" s="216"/>
      <c r="Z87" s="216"/>
      <c r="AA87" s="217">
        <v>1.4999999999999999E-2</v>
      </c>
      <c r="AB87" s="218"/>
      <c r="AC87" s="219"/>
      <c r="AD87" s="219"/>
      <c r="AE87" s="219"/>
      <c r="AF87" s="219"/>
      <c r="AG87" s="220"/>
      <c r="AH87" s="221"/>
      <c r="AI87" s="191"/>
      <c r="AJ87" s="167">
        <v>1</v>
      </c>
    </row>
    <row r="88" spans="1:36" s="102" customFormat="1" ht="30" customHeight="1">
      <c r="A88" s="89">
        <f t="shared" si="7"/>
        <v>79</v>
      </c>
      <c r="B88" s="95"/>
      <c r="C88" s="95">
        <v>1</v>
      </c>
      <c r="D88" s="95"/>
      <c r="E88" s="95"/>
      <c r="F88" s="95"/>
      <c r="G88" s="95"/>
      <c r="H88" s="95"/>
      <c r="I88" s="95"/>
      <c r="J88" s="95"/>
      <c r="K88" s="96"/>
      <c r="L88" s="110" t="s">
        <v>591</v>
      </c>
      <c r="M88" s="92" t="s">
        <v>592</v>
      </c>
      <c r="N88" s="90"/>
      <c r="O88" s="111" t="s">
        <v>212</v>
      </c>
      <c r="P88" s="111" t="s">
        <v>56</v>
      </c>
      <c r="Q88" s="90"/>
      <c r="R88" s="213" t="s">
        <v>55</v>
      </c>
      <c r="S88" s="95" t="str">
        <f>L88</f>
        <v>SHT0015017</v>
      </c>
      <c r="T88" s="95" t="s">
        <v>55</v>
      </c>
      <c r="U88" s="95" t="s">
        <v>58</v>
      </c>
      <c r="V88" s="95" t="s">
        <v>57</v>
      </c>
      <c r="W88" s="95" t="s">
        <v>224</v>
      </c>
      <c r="X88" s="95" t="s">
        <v>226</v>
      </c>
      <c r="Y88" s="98"/>
      <c r="Z88" s="98" t="s">
        <v>225</v>
      </c>
      <c r="AA88" s="112">
        <v>1E-3</v>
      </c>
      <c r="AB88" s="96" t="s">
        <v>227</v>
      </c>
      <c r="AC88" s="222"/>
      <c r="AD88" s="98"/>
      <c r="AE88" s="90"/>
      <c r="AF88" s="90"/>
      <c r="AG88" s="90"/>
      <c r="AH88" s="90"/>
      <c r="AI88" s="95"/>
      <c r="AJ88" s="111">
        <v>1</v>
      </c>
    </row>
    <row r="89" spans="1:36" s="102" customFormat="1" ht="30" customHeight="1">
      <c r="A89" s="89">
        <f t="shared" si="7"/>
        <v>80</v>
      </c>
      <c r="B89" s="95"/>
      <c r="C89" s="95">
        <v>1</v>
      </c>
      <c r="D89" s="95"/>
      <c r="E89" s="95"/>
      <c r="F89" s="95"/>
      <c r="G89" s="95"/>
      <c r="H89" s="95"/>
      <c r="I89" s="95"/>
      <c r="J89" s="95"/>
      <c r="K89" s="96"/>
      <c r="L89" s="110" t="s">
        <v>678</v>
      </c>
      <c r="M89" s="92" t="s">
        <v>638</v>
      </c>
      <c r="N89" s="90" t="s">
        <v>148</v>
      </c>
      <c r="O89" s="111" t="s">
        <v>64</v>
      </c>
      <c r="P89" s="111" t="s">
        <v>56</v>
      </c>
      <c r="Q89" s="90"/>
      <c r="R89" s="96" t="s">
        <v>55</v>
      </c>
      <c r="S89" s="95" t="str">
        <f>L89</f>
        <v>BFA0010037</v>
      </c>
      <c r="T89" s="95" t="s">
        <v>55</v>
      </c>
      <c r="U89" s="95" t="s">
        <v>58</v>
      </c>
      <c r="V89" s="95" t="s">
        <v>57</v>
      </c>
      <c r="W89" s="223" t="s">
        <v>208</v>
      </c>
      <c r="X89" s="95" t="s">
        <v>61</v>
      </c>
      <c r="Y89" s="163" t="s">
        <v>61</v>
      </c>
      <c r="Z89" s="98" t="s">
        <v>149</v>
      </c>
      <c r="AA89" s="112">
        <v>2.7000000000000001E-3</v>
      </c>
      <c r="AB89" s="95" t="s">
        <v>150</v>
      </c>
      <c r="AC89" s="113"/>
      <c r="AD89" s="90"/>
      <c r="AE89" s="90"/>
      <c r="AF89" s="90"/>
      <c r="AG89" s="90"/>
      <c r="AH89" s="90"/>
      <c r="AI89" s="95"/>
      <c r="AJ89" s="111">
        <v>17</v>
      </c>
    </row>
    <row r="90" spans="1:36" s="102" customFormat="1" ht="30" customHeight="1">
      <c r="A90" s="89">
        <f t="shared" si="7"/>
        <v>81</v>
      </c>
      <c r="B90" s="95"/>
      <c r="C90" s="95">
        <v>1</v>
      </c>
      <c r="D90" s="95"/>
      <c r="E90" s="95"/>
      <c r="F90" s="95"/>
      <c r="G90" s="95"/>
      <c r="H90" s="95"/>
      <c r="I90" s="95"/>
      <c r="J90" s="95"/>
      <c r="K90" s="96"/>
      <c r="L90" s="110" t="s">
        <v>213</v>
      </c>
      <c r="M90" s="92" t="s">
        <v>214</v>
      </c>
      <c r="N90" s="90"/>
      <c r="O90" s="111" t="s">
        <v>217</v>
      </c>
      <c r="P90" s="111" t="s">
        <v>56</v>
      </c>
      <c r="Q90" s="90"/>
      <c r="R90" s="96" t="s">
        <v>55</v>
      </c>
      <c r="S90" s="224" t="s">
        <v>213</v>
      </c>
      <c r="T90" s="95" t="s">
        <v>55</v>
      </c>
      <c r="U90" s="95" t="s">
        <v>58</v>
      </c>
      <c r="V90" s="95" t="s">
        <v>57</v>
      </c>
      <c r="W90" s="223" t="s">
        <v>164</v>
      </c>
      <c r="X90" s="95" t="s">
        <v>61</v>
      </c>
      <c r="Y90" s="163" t="s">
        <v>61</v>
      </c>
      <c r="Z90" s="98" t="s">
        <v>216</v>
      </c>
      <c r="AA90" s="112">
        <v>3.0000000000000001E-3</v>
      </c>
      <c r="AB90" s="95"/>
      <c r="AC90" s="113"/>
      <c r="AD90" s="90"/>
      <c r="AE90" s="90"/>
      <c r="AF90" s="90"/>
      <c r="AG90" s="90"/>
      <c r="AH90" s="90"/>
      <c r="AI90" s="95"/>
      <c r="AJ90" s="111">
        <v>1</v>
      </c>
    </row>
    <row r="91" spans="1:36" s="102" customFormat="1" ht="30" customHeight="1">
      <c r="A91" s="89">
        <f t="shared" si="7"/>
        <v>82</v>
      </c>
      <c r="B91" s="95"/>
      <c r="C91" s="95">
        <v>1</v>
      </c>
      <c r="D91" s="95"/>
      <c r="E91" s="95"/>
      <c r="F91" s="95"/>
      <c r="G91" s="95"/>
      <c r="H91" s="95"/>
      <c r="I91" s="95"/>
      <c r="J91" s="95"/>
      <c r="K91" s="96"/>
      <c r="L91" s="110" t="s">
        <v>593</v>
      </c>
      <c r="M91" s="92" t="s">
        <v>623</v>
      </c>
      <c r="N91" s="90" t="s">
        <v>628</v>
      </c>
      <c r="O91" s="111" t="s">
        <v>64</v>
      </c>
      <c r="P91" s="111" t="s">
        <v>56</v>
      </c>
      <c r="Q91" s="90"/>
      <c r="R91" s="96" t="s">
        <v>55</v>
      </c>
      <c r="S91" s="95" t="str">
        <f t="shared" ref="S91:S95" si="9">L91</f>
        <v>BFA0010038</v>
      </c>
      <c r="T91" s="95" t="s">
        <v>55</v>
      </c>
      <c r="U91" s="95" t="s">
        <v>58</v>
      </c>
      <c r="V91" s="95" t="s">
        <v>57</v>
      </c>
      <c r="W91" s="95" t="s">
        <v>92</v>
      </c>
      <c r="X91" s="95" t="s">
        <v>61</v>
      </c>
      <c r="Y91" s="163" t="s">
        <v>61</v>
      </c>
      <c r="Z91" s="98" t="s">
        <v>197</v>
      </c>
      <c r="AA91" s="112">
        <v>2.5999999999999999E-3</v>
      </c>
      <c r="AB91" s="95" t="s">
        <v>150</v>
      </c>
      <c r="AC91" s="113"/>
      <c r="AD91" s="90"/>
      <c r="AE91" s="90"/>
      <c r="AF91" s="90"/>
      <c r="AG91" s="90"/>
      <c r="AH91" s="90"/>
      <c r="AI91" s="95"/>
      <c r="AJ91" s="111">
        <v>12</v>
      </c>
    </row>
    <row r="92" spans="1:36" s="102" customFormat="1" ht="30" customHeight="1">
      <c r="A92" s="89">
        <f t="shared" si="7"/>
        <v>83</v>
      </c>
      <c r="B92" s="95"/>
      <c r="C92" s="95">
        <v>1</v>
      </c>
      <c r="D92" s="95"/>
      <c r="E92" s="95"/>
      <c r="F92" s="95"/>
      <c r="G92" s="95"/>
      <c r="H92" s="95"/>
      <c r="I92" s="95"/>
      <c r="J92" s="95"/>
      <c r="K92" s="96"/>
      <c r="L92" s="110" t="s">
        <v>594</v>
      </c>
      <c r="M92" s="92" t="s">
        <v>151</v>
      </c>
      <c r="N92" s="225" t="s">
        <v>152</v>
      </c>
      <c r="O92" s="111" t="s">
        <v>67</v>
      </c>
      <c r="P92" s="111" t="s">
        <v>56</v>
      </c>
      <c r="Q92" s="90"/>
      <c r="R92" s="96" t="s">
        <v>55</v>
      </c>
      <c r="S92" s="95" t="str">
        <f t="shared" si="9"/>
        <v>BFA0010019</v>
      </c>
      <c r="T92" s="95" t="s">
        <v>55</v>
      </c>
      <c r="U92" s="95" t="s">
        <v>58</v>
      </c>
      <c r="V92" s="95" t="s">
        <v>57</v>
      </c>
      <c r="W92" s="95" t="s">
        <v>92</v>
      </c>
      <c r="X92" s="95" t="s">
        <v>61</v>
      </c>
      <c r="Y92" s="98" t="s">
        <v>61</v>
      </c>
      <c r="Z92" s="98" t="s">
        <v>61</v>
      </c>
      <c r="AA92" s="112">
        <v>1.9599999999999999E-2</v>
      </c>
      <c r="AB92" s="95" t="s">
        <v>153</v>
      </c>
      <c r="AC92" s="152"/>
      <c r="AD92" s="90"/>
      <c r="AE92" s="90"/>
      <c r="AF92" s="90"/>
      <c r="AG92" s="90"/>
      <c r="AH92" s="90"/>
      <c r="AI92" s="95"/>
      <c r="AJ92" s="111">
        <v>4</v>
      </c>
    </row>
    <row r="93" spans="1:36" s="102" customFormat="1" ht="30" customHeight="1">
      <c r="A93" s="89">
        <f t="shared" si="7"/>
        <v>84</v>
      </c>
      <c r="B93" s="108"/>
      <c r="C93" s="108">
        <v>1</v>
      </c>
      <c r="D93" s="108"/>
      <c r="E93" s="108"/>
      <c r="F93" s="108"/>
      <c r="G93" s="108"/>
      <c r="H93" s="108"/>
      <c r="I93" s="108"/>
      <c r="J93" s="108"/>
      <c r="K93" s="105"/>
      <c r="L93" s="146" t="s">
        <v>716</v>
      </c>
      <c r="M93" s="104" t="s">
        <v>641</v>
      </c>
      <c r="N93" s="257" t="s">
        <v>653</v>
      </c>
      <c r="O93" s="108" t="s">
        <v>64</v>
      </c>
      <c r="P93" s="146" t="s">
        <v>56</v>
      </c>
      <c r="Q93" s="188"/>
      <c r="R93" s="96" t="s">
        <v>55</v>
      </c>
      <c r="S93" s="95" t="str">
        <f t="shared" si="9"/>
        <v>BFA0000017</v>
      </c>
      <c r="T93" s="95" t="s">
        <v>55</v>
      </c>
      <c r="U93" s="186" t="s">
        <v>58</v>
      </c>
      <c r="V93" s="186" t="s">
        <v>57</v>
      </c>
      <c r="W93" s="186" t="s">
        <v>92</v>
      </c>
      <c r="X93" s="188" t="s">
        <v>61</v>
      </c>
      <c r="Y93" s="188"/>
      <c r="Z93" s="188" t="s">
        <v>158</v>
      </c>
      <c r="AA93" s="261">
        <v>0.01</v>
      </c>
      <c r="AB93" s="95" t="s">
        <v>150</v>
      </c>
      <c r="AC93" s="258"/>
      <c r="AD93" s="103"/>
      <c r="AE93" s="103"/>
      <c r="AF93" s="103"/>
      <c r="AG93" s="103"/>
      <c r="AH93" s="103"/>
      <c r="AI93" s="108"/>
      <c r="AJ93" s="147">
        <v>8</v>
      </c>
    </row>
    <row r="94" spans="1:36" s="102" customFormat="1" ht="30" customHeight="1">
      <c r="A94" s="89">
        <f t="shared" si="7"/>
        <v>85</v>
      </c>
      <c r="B94" s="95"/>
      <c r="C94" s="95">
        <v>1</v>
      </c>
      <c r="D94" s="95"/>
      <c r="E94" s="95"/>
      <c r="F94" s="95"/>
      <c r="G94" s="95"/>
      <c r="H94" s="95"/>
      <c r="I94" s="95"/>
      <c r="J94" s="95"/>
      <c r="K94" s="96"/>
      <c r="L94" s="110" t="s">
        <v>656</v>
      </c>
      <c r="M94" s="91" t="s">
        <v>658</v>
      </c>
      <c r="N94" s="259" t="s">
        <v>652</v>
      </c>
      <c r="O94" s="95" t="s">
        <v>64</v>
      </c>
      <c r="P94" s="146" t="s">
        <v>56</v>
      </c>
      <c r="Q94" s="260"/>
      <c r="R94" s="96" t="s">
        <v>55</v>
      </c>
      <c r="S94" s="95" t="str">
        <f t="shared" si="9"/>
        <v>BFA0010018</v>
      </c>
      <c r="T94" s="95" t="s">
        <v>55</v>
      </c>
      <c r="U94" s="186" t="s">
        <v>58</v>
      </c>
      <c r="V94" s="186" t="s">
        <v>57</v>
      </c>
      <c r="W94" s="186" t="s">
        <v>92</v>
      </c>
      <c r="X94" s="188" t="s">
        <v>61</v>
      </c>
      <c r="Y94" s="188"/>
      <c r="Z94" s="188" t="s">
        <v>715</v>
      </c>
      <c r="AA94" s="262">
        <v>1.2E-2</v>
      </c>
      <c r="AB94" s="95"/>
      <c r="AC94" s="152"/>
      <c r="AD94" s="90"/>
      <c r="AE94" s="90"/>
      <c r="AF94" s="90"/>
      <c r="AG94" s="90"/>
      <c r="AH94" s="90"/>
      <c r="AI94" s="95"/>
      <c r="AJ94" s="111">
        <v>4</v>
      </c>
    </row>
    <row r="95" spans="1:36" s="102" customFormat="1" ht="30" customHeight="1">
      <c r="A95" s="89">
        <f t="shared" si="7"/>
        <v>86</v>
      </c>
      <c r="B95" s="95"/>
      <c r="C95" s="95">
        <v>1</v>
      </c>
      <c r="D95" s="95"/>
      <c r="E95" s="95"/>
      <c r="F95" s="95"/>
      <c r="G95" s="95"/>
      <c r="H95" s="95"/>
      <c r="I95" s="95"/>
      <c r="J95" s="95"/>
      <c r="K95" s="96"/>
      <c r="L95" s="110" t="s">
        <v>714</v>
      </c>
      <c r="M95" s="91" t="s">
        <v>709</v>
      </c>
      <c r="N95" s="259" t="s">
        <v>655</v>
      </c>
      <c r="O95" s="95" t="s">
        <v>64</v>
      </c>
      <c r="P95" s="146" t="s">
        <v>56</v>
      </c>
      <c r="Q95" s="260"/>
      <c r="R95" s="96" t="s">
        <v>55</v>
      </c>
      <c r="S95" s="95" t="str">
        <f t="shared" si="9"/>
        <v>BFA0000011</v>
      </c>
      <c r="T95" s="95" t="s">
        <v>55</v>
      </c>
      <c r="U95" s="186" t="s">
        <v>58</v>
      </c>
      <c r="V95" s="186" t="s">
        <v>57</v>
      </c>
      <c r="W95" s="186" t="s">
        <v>92</v>
      </c>
      <c r="X95" s="188" t="s">
        <v>61</v>
      </c>
      <c r="Y95" s="260"/>
      <c r="Z95" s="188" t="s">
        <v>731</v>
      </c>
      <c r="AA95" s="262">
        <v>1.4999999999999999E-2</v>
      </c>
      <c r="AB95" s="95"/>
      <c r="AC95" s="152"/>
      <c r="AD95" s="90"/>
      <c r="AE95" s="90"/>
      <c r="AF95" s="90"/>
      <c r="AG95" s="90"/>
      <c r="AH95" s="90"/>
      <c r="AI95" s="95"/>
      <c r="AJ95" s="111">
        <v>2</v>
      </c>
    </row>
    <row r="96" spans="1:36" s="102" customFormat="1" ht="30" customHeight="1">
      <c r="A96" s="89">
        <f t="shared" si="7"/>
        <v>87</v>
      </c>
      <c r="B96" s="95"/>
      <c r="C96" s="95">
        <v>1</v>
      </c>
      <c r="D96" s="95"/>
      <c r="E96" s="95"/>
      <c r="F96" s="95"/>
      <c r="G96" s="95"/>
      <c r="H96" s="95"/>
      <c r="I96" s="95"/>
      <c r="J96" s="95"/>
      <c r="K96" s="96"/>
      <c r="L96" s="110" t="s">
        <v>600</v>
      </c>
      <c r="M96" s="92" t="s">
        <v>182</v>
      </c>
      <c r="N96" s="90"/>
      <c r="O96" s="96" t="s">
        <v>64</v>
      </c>
      <c r="P96" s="111" t="s">
        <v>56</v>
      </c>
      <c r="Q96" s="90"/>
      <c r="R96" s="96" t="s">
        <v>55</v>
      </c>
      <c r="S96" s="110" t="s">
        <v>167</v>
      </c>
      <c r="T96" s="95" t="s">
        <v>55</v>
      </c>
      <c r="U96" s="95" t="s">
        <v>58</v>
      </c>
      <c r="V96" s="95" t="s">
        <v>57</v>
      </c>
      <c r="W96" s="95" t="s">
        <v>92</v>
      </c>
      <c r="X96" s="95" t="s">
        <v>61</v>
      </c>
      <c r="Y96" s="98" t="s">
        <v>61</v>
      </c>
      <c r="Z96" s="98" t="s">
        <v>61</v>
      </c>
      <c r="AA96" s="112">
        <v>3.0000000000000001E-3</v>
      </c>
      <c r="AB96" s="95" t="s">
        <v>61</v>
      </c>
      <c r="AC96" s="113"/>
      <c r="AD96" s="90"/>
      <c r="AE96" s="90"/>
      <c r="AF96" s="90"/>
      <c r="AG96" s="90"/>
      <c r="AH96" s="90"/>
      <c r="AI96" s="95"/>
      <c r="AJ96" s="111">
        <v>7</v>
      </c>
    </row>
    <row r="97" spans="1:36" s="102" customFormat="1" ht="30" customHeight="1">
      <c r="A97" s="89">
        <f t="shared" si="7"/>
        <v>88</v>
      </c>
      <c r="B97" s="95"/>
      <c r="C97" s="95">
        <v>1</v>
      </c>
      <c r="D97" s="95"/>
      <c r="E97" s="95"/>
      <c r="F97" s="95"/>
      <c r="G97" s="95"/>
      <c r="H97" s="95"/>
      <c r="I97" s="95"/>
      <c r="J97" s="95"/>
      <c r="K97" s="96"/>
      <c r="L97" s="110" t="s">
        <v>601</v>
      </c>
      <c r="M97" s="92" t="s">
        <v>602</v>
      </c>
      <c r="N97" s="90" t="s">
        <v>604</v>
      </c>
      <c r="O97" s="96" t="s">
        <v>64</v>
      </c>
      <c r="P97" s="111" t="s">
        <v>56</v>
      </c>
      <c r="Q97" s="90"/>
      <c r="R97" s="96" t="s">
        <v>230</v>
      </c>
      <c r="S97" s="110" t="s">
        <v>206</v>
      </c>
      <c r="T97" s="95" t="s">
        <v>230</v>
      </c>
      <c r="U97" s="95" t="s">
        <v>58</v>
      </c>
      <c r="V97" s="95" t="s">
        <v>57</v>
      </c>
      <c r="W97" s="95" t="s">
        <v>92</v>
      </c>
      <c r="X97" s="95"/>
      <c r="Y97" s="98"/>
      <c r="Z97" s="98"/>
      <c r="AA97" s="112">
        <v>1E-3</v>
      </c>
      <c r="AB97" s="95"/>
      <c r="AC97" s="113"/>
      <c r="AD97" s="90"/>
      <c r="AE97" s="90"/>
      <c r="AF97" s="90"/>
      <c r="AG97" s="90"/>
      <c r="AH97" s="90"/>
      <c r="AI97" s="95"/>
      <c r="AJ97" s="111">
        <v>2</v>
      </c>
    </row>
    <row r="98" spans="1:36" s="235" customFormat="1" ht="30" customHeight="1">
      <c r="A98" s="226">
        <f t="shared" si="7"/>
        <v>89</v>
      </c>
      <c r="B98" s="77"/>
      <c r="C98" s="233">
        <v>1</v>
      </c>
      <c r="D98" s="77"/>
      <c r="E98" s="77"/>
      <c r="F98" s="77"/>
      <c r="G98" s="77"/>
      <c r="H98" s="77"/>
      <c r="I98" s="77"/>
      <c r="J98" s="77"/>
      <c r="K98" s="77"/>
      <c r="L98" s="228" t="s">
        <v>243</v>
      </c>
      <c r="M98" s="229" t="s">
        <v>155</v>
      </c>
      <c r="N98" s="232"/>
      <c r="O98" s="230" t="s">
        <v>64</v>
      </c>
      <c r="P98" s="231" t="s">
        <v>56</v>
      </c>
      <c r="Q98" s="232"/>
      <c r="R98" s="230" t="s">
        <v>55</v>
      </c>
      <c r="S98" s="233" t="s">
        <v>154</v>
      </c>
      <c r="T98" s="233" t="s">
        <v>55</v>
      </c>
      <c r="U98" s="233" t="s">
        <v>58</v>
      </c>
      <c r="V98" s="233" t="s">
        <v>57</v>
      </c>
      <c r="W98" s="230" t="s">
        <v>100</v>
      </c>
      <c r="X98" s="233" t="s">
        <v>61</v>
      </c>
      <c r="Y98" s="227" t="s">
        <v>61</v>
      </c>
      <c r="Z98" s="227" t="s">
        <v>61</v>
      </c>
      <c r="AA98" s="236">
        <v>0.1</v>
      </c>
      <c r="AB98" s="230" t="s">
        <v>61</v>
      </c>
      <c r="AC98" s="232"/>
      <c r="AD98" s="232"/>
      <c r="AE98" s="232"/>
      <c r="AF98" s="232"/>
      <c r="AG98" s="234"/>
      <c r="AH98" s="234"/>
      <c r="AI98" s="233"/>
      <c r="AJ98" s="233">
        <v>1</v>
      </c>
    </row>
    <row r="99" spans="1:36" s="235" customFormat="1" ht="30" customHeight="1">
      <c r="A99" s="226">
        <f t="shared" si="7"/>
        <v>90</v>
      </c>
      <c r="B99" s="77"/>
      <c r="C99" s="77">
        <v>1</v>
      </c>
      <c r="D99" s="77"/>
      <c r="E99" s="77"/>
      <c r="F99" s="77"/>
      <c r="G99" s="77"/>
      <c r="H99" s="77"/>
      <c r="I99" s="77"/>
      <c r="J99" s="77"/>
      <c r="K99" s="77"/>
      <c r="L99" s="228" t="s">
        <v>156</v>
      </c>
      <c r="M99" s="229" t="s">
        <v>157</v>
      </c>
      <c r="N99" s="232"/>
      <c r="O99" s="230" t="s">
        <v>64</v>
      </c>
      <c r="P99" s="231" t="s">
        <v>56</v>
      </c>
      <c r="Q99" s="232"/>
      <c r="R99" s="230" t="s">
        <v>55</v>
      </c>
      <c r="S99" s="233" t="s">
        <v>154</v>
      </c>
      <c r="T99" s="233" t="s">
        <v>55</v>
      </c>
      <c r="U99" s="233" t="s">
        <v>58</v>
      </c>
      <c r="V99" s="233" t="s">
        <v>57</v>
      </c>
      <c r="W99" s="230" t="s">
        <v>100</v>
      </c>
      <c r="X99" s="233" t="s">
        <v>61</v>
      </c>
      <c r="Y99" s="227" t="s">
        <v>61</v>
      </c>
      <c r="Z99" s="227" t="s">
        <v>61</v>
      </c>
      <c r="AA99" s="236">
        <v>0.1</v>
      </c>
      <c r="AB99" s="230" t="s">
        <v>61</v>
      </c>
      <c r="AC99" s="232"/>
      <c r="AD99" s="232"/>
      <c r="AE99" s="232"/>
      <c r="AF99" s="232"/>
      <c r="AG99" s="234"/>
      <c r="AH99" s="234"/>
      <c r="AI99" s="233"/>
      <c r="AJ99" s="233">
        <v>1</v>
      </c>
    </row>
    <row r="100" spans="1:36" s="142" customFormat="1" ht="30" customHeight="1">
      <c r="A100" s="226">
        <f t="shared" si="7"/>
        <v>91</v>
      </c>
      <c r="B100" s="123"/>
      <c r="C100" s="123">
        <v>1</v>
      </c>
      <c r="D100" s="123"/>
      <c r="E100" s="123"/>
      <c r="F100" s="123"/>
      <c r="G100" s="123"/>
      <c r="H100" s="123"/>
      <c r="I100" s="123"/>
      <c r="J100" s="123"/>
      <c r="K100" s="123"/>
      <c r="L100" s="150" t="s">
        <v>673</v>
      </c>
      <c r="M100" s="124" t="s">
        <v>667</v>
      </c>
      <c r="N100" s="140"/>
      <c r="O100" s="136" t="s">
        <v>665</v>
      </c>
      <c r="P100" s="135" t="s">
        <v>56</v>
      </c>
      <c r="Q100" s="140"/>
      <c r="R100" s="136" t="s">
        <v>55</v>
      </c>
      <c r="S100" s="135" t="s">
        <v>61</v>
      </c>
      <c r="T100" s="135" t="s">
        <v>61</v>
      </c>
      <c r="U100" s="128" t="s">
        <v>57</v>
      </c>
      <c r="V100" s="128" t="s">
        <v>58</v>
      </c>
      <c r="W100" s="135" t="s">
        <v>61</v>
      </c>
      <c r="X100" s="135" t="s">
        <v>61</v>
      </c>
      <c r="Y100" s="137" t="s">
        <v>61</v>
      </c>
      <c r="Z100" s="137" t="s">
        <v>61</v>
      </c>
      <c r="AA100" s="165">
        <v>1E-4</v>
      </c>
      <c r="AB100" s="136" t="s">
        <v>61</v>
      </c>
      <c r="AC100" s="140"/>
      <c r="AD100" s="140"/>
      <c r="AE100" s="140"/>
      <c r="AF100" s="140"/>
      <c r="AG100" s="141"/>
      <c r="AH100" s="141"/>
      <c r="AI100" s="135"/>
      <c r="AJ100" s="135">
        <v>1</v>
      </c>
    </row>
    <row r="101" spans="1:36" s="142" customFormat="1" ht="30" customHeight="1">
      <c r="A101" s="226">
        <f t="shared" si="7"/>
        <v>92</v>
      </c>
      <c r="B101" s="123"/>
      <c r="C101" s="123">
        <v>1</v>
      </c>
      <c r="D101" s="123"/>
      <c r="E101" s="123"/>
      <c r="F101" s="123"/>
      <c r="G101" s="123"/>
      <c r="H101" s="123"/>
      <c r="I101" s="123"/>
      <c r="J101" s="123"/>
      <c r="K101" s="123"/>
      <c r="L101" s="150" t="s">
        <v>671</v>
      </c>
      <c r="M101" s="124" t="s">
        <v>669</v>
      </c>
      <c r="N101" s="140"/>
      <c r="O101" s="136" t="s">
        <v>665</v>
      </c>
      <c r="P101" s="135" t="s">
        <v>56</v>
      </c>
      <c r="Q101" s="140"/>
      <c r="R101" s="136" t="s">
        <v>55</v>
      </c>
      <c r="S101" s="135" t="s">
        <v>61</v>
      </c>
      <c r="T101" s="135" t="s">
        <v>61</v>
      </c>
      <c r="U101" s="128" t="s">
        <v>57</v>
      </c>
      <c r="V101" s="128" t="s">
        <v>58</v>
      </c>
      <c r="W101" s="135" t="s">
        <v>61</v>
      </c>
      <c r="X101" s="135" t="s">
        <v>61</v>
      </c>
      <c r="Y101" s="137" t="s">
        <v>61</v>
      </c>
      <c r="Z101" s="137" t="s">
        <v>61</v>
      </c>
      <c r="AA101" s="165">
        <v>1E-4</v>
      </c>
      <c r="AB101" s="136" t="s">
        <v>61</v>
      </c>
      <c r="AC101" s="140"/>
      <c r="AD101" s="140"/>
      <c r="AE101" s="140"/>
      <c r="AF101" s="140"/>
      <c r="AG101" s="141"/>
      <c r="AH101" s="141"/>
      <c r="AI101" s="135"/>
      <c r="AJ101" s="135">
        <v>1</v>
      </c>
    </row>
    <row r="102" spans="1:36" s="235" customFormat="1" ht="30" customHeight="1">
      <c r="A102" s="226">
        <f t="shared" si="7"/>
        <v>93</v>
      </c>
      <c r="B102" s="77"/>
      <c r="C102" s="77">
        <v>1</v>
      </c>
      <c r="D102" s="77"/>
      <c r="E102" s="77"/>
      <c r="F102" s="77"/>
      <c r="G102" s="77"/>
      <c r="H102" s="77"/>
      <c r="I102" s="77"/>
      <c r="J102" s="77"/>
      <c r="K102" s="77"/>
      <c r="L102" s="228" t="s">
        <v>244</v>
      </c>
      <c r="M102" s="229" t="s">
        <v>247</v>
      </c>
      <c r="N102" s="232"/>
      <c r="O102" s="230" t="s">
        <v>64</v>
      </c>
      <c r="P102" s="233" t="s">
        <v>56</v>
      </c>
      <c r="Q102" s="232"/>
      <c r="R102" s="230" t="s">
        <v>55</v>
      </c>
      <c r="S102" s="233" t="str">
        <f>L102</f>
        <v>BCL0010021</v>
      </c>
      <c r="T102" s="233" t="s">
        <v>55</v>
      </c>
      <c r="U102" s="233" t="s">
        <v>58</v>
      </c>
      <c r="V102" s="233" t="s">
        <v>57</v>
      </c>
      <c r="W102" s="233" t="s">
        <v>61</v>
      </c>
      <c r="X102" s="233" t="s">
        <v>246</v>
      </c>
      <c r="Y102" s="227" t="s">
        <v>61</v>
      </c>
      <c r="Z102" s="227" t="s">
        <v>245</v>
      </c>
      <c r="AA102" s="236">
        <v>2.0000000000000001E-4</v>
      </c>
      <c r="AB102" s="230" t="s">
        <v>61</v>
      </c>
      <c r="AC102" s="232"/>
      <c r="AD102" s="232"/>
      <c r="AE102" s="232"/>
      <c r="AF102" s="232"/>
      <c r="AG102" s="234"/>
      <c r="AH102" s="234"/>
      <c r="AI102" s="233"/>
      <c r="AJ102" s="233">
        <v>2</v>
      </c>
    </row>
  </sheetData>
  <autoFilter ref="A9:AJ102"/>
  <mergeCells count="37"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N8:N9"/>
    <mergeCell ref="O8:O9"/>
    <mergeCell ref="P8:P9"/>
    <mergeCell ref="Q8:Q9"/>
    <mergeCell ref="R8:R9"/>
    <mergeCell ref="B8:K8"/>
    <mergeCell ref="A8:A9"/>
    <mergeCell ref="L8:L9"/>
    <mergeCell ref="M8:M9"/>
    <mergeCell ref="A6:M7"/>
    <mergeCell ref="A1:AJ1"/>
    <mergeCell ref="A2:E2"/>
    <mergeCell ref="F2:K2"/>
    <mergeCell ref="L2:M2"/>
    <mergeCell ref="A3:M3"/>
    <mergeCell ref="N2:AH7"/>
    <mergeCell ref="A4:K4"/>
    <mergeCell ref="L4:M4"/>
    <mergeCell ref="A5:M5"/>
  </mergeCells>
  <phoneticPr fontId="32" type="noConversion"/>
  <conditionalFormatting sqref="Y93:Y95">
    <cfRule type="cellIs" dxfId="4" priority="9" stopIfTrue="1" operator="equal">
      <formula>“总成件”</formula>
    </cfRule>
  </conditionalFormatting>
  <conditionalFormatting sqref="W93:W95">
    <cfRule type="cellIs" dxfId="3" priority="8" stopIfTrue="1" operator="equal">
      <formula>“总成件”</formula>
    </cfRule>
  </conditionalFormatting>
  <conditionalFormatting sqref="Z93:Z95">
    <cfRule type="cellIs" dxfId="2" priority="7" stopIfTrue="1" operator="equal">
      <formula>“总成件”</formula>
    </cfRule>
  </conditionalFormatting>
  <dataValidations count="10">
    <dataValidation type="list" allowBlank="1" showInputMessage="1" showErrorMessage="1" sqref="W41 W26:W27 W34:W37 W29:W32 W82 W39 W89:W91 W75:W78 W58:W60 W84 W87 W65:W73">
      <formula1>"装配总成件,焊接总成件,面料,塑料件,冷镦,钣金件,机加工件,标准件,非标件,线材件,管材件,圆钢"</formula1>
    </dataValidation>
    <dataValidation type="list" allowBlank="1" showInputMessage="1" showErrorMessage="1" sqref="O55 O57 O76 O88:O95 O44:O45 O49:O50 O79:O83 O61:O64">
      <formula1>"A,B,C,"</formula1>
    </dataValidation>
    <dataValidation type="list" allowBlank="1" showInputMessage="1" showErrorMessage="1" sqref="W12 W92:W97 W44:W45">
      <formula1>"装配总成件,焊接总成件,面料,塑料件,钣金件,机加工件,标准件,非标件,线材件,管材件,圆钢"</formula1>
    </dataValidation>
    <dataValidation type="list" allowBlank="1" showInputMessage="1" showErrorMessage="1" sqref="AB57">
      <formula1>"镀白锌,发黑,氧化铁皮膜,电泳（ED),镀黑锌,热处理（调质处理）,喷漆,"</formula1>
    </dataValidation>
    <dataValidation type="list" allowBlank="1" showInputMessage="1" showErrorMessage="1" sqref="AC57">
      <formula1>"戴姆勒专属,福田专属,平台件,重汽专属,福田重汽共用件,福田戴姆勒共用件，"</formula1>
    </dataValidation>
    <dataValidation type="list" allowBlank="1" showInputMessage="1" showErrorMessage="1" sqref="AB68 AB82 AB76 AD88 AD84:AD86 AB87">
      <formula1>"镀白锌,发黑,氧化铁皮膜,电泳（ED),——,镀黑锌,热处理（调质处理）,喷漆,"</formula1>
    </dataValidation>
    <dataValidation type="list" allowBlank="1" showInputMessage="1" showErrorMessage="1" sqref="AD57">
      <formula1>"相同,不同,"</formula1>
    </dataValidation>
    <dataValidation type="list" allowBlank="1" showInputMessage="1" showErrorMessage="1" sqref="U10:V25 U84:V102 U26:U82 V26:V83">
      <formula1>"Y,N"</formula1>
    </dataValidation>
    <dataValidation type="list" allowBlank="1" showInputMessage="1" showErrorMessage="1" sqref="AI89:AI97 AG66:AG67 AG44:AG45 AG87 AG58:AG64 AG70:AG83">
      <formula1>"自制,外购"</formula1>
    </dataValidation>
    <dataValidation type="list" allowBlank="1" showInputMessage="1" showErrorMessage="1" sqref="S21 S76:S77 T101 S18:S19 S101:S1048576 S1:S14 S24:S25 S28:S42 S64 S73 S80:S86 S88:S99 S45:S59 S66:S68">
      <formula1>"N/A"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66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0"/>
  <sheetViews>
    <sheetView showGridLines="0" zoomScaleNormal="100" zoomScaleSheetLayoutView="100"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N30" sqref="N30"/>
    </sheetView>
  </sheetViews>
  <sheetFormatPr defaultColWidth="9" defaultRowHeight="20.100000000000001" customHeight="1" outlineLevelCol="1"/>
  <cols>
    <col min="1" max="1" width="4.5" style="27" customWidth="1"/>
    <col min="2" max="11" width="2.375" style="27" customWidth="1"/>
    <col min="12" max="12" width="12.75" style="27" customWidth="1"/>
    <col min="13" max="13" width="31.125" style="27" customWidth="1"/>
    <col min="14" max="14" width="10.875" style="27" customWidth="1"/>
    <col min="15" max="15" width="4.75" style="27" customWidth="1"/>
    <col min="16" max="16" width="4.875" style="27" customWidth="1"/>
    <col min="17" max="17" width="9" style="27" customWidth="1"/>
    <col min="18" max="18" width="6.25" style="27" customWidth="1" outlineLevel="1"/>
    <col min="19" max="19" width="12.375" style="44" customWidth="1" outlineLevel="1"/>
    <col min="20" max="20" width="5" style="45" customWidth="1" outlineLevel="1"/>
    <col min="21" max="21" width="8.625" style="27" customWidth="1" outlineLevel="1"/>
    <col min="22" max="22" width="7.625" style="27" customWidth="1" outlineLevel="1"/>
    <col min="23" max="23" width="11.125" style="27" customWidth="1" outlineLevel="1"/>
    <col min="24" max="24" width="17.25" style="27" customWidth="1" outlineLevel="1"/>
    <col min="25" max="25" width="21.5" style="27" customWidth="1" outlineLevel="1"/>
    <col min="26" max="26" width="11.5" style="27" customWidth="1" outlineLevel="1"/>
    <col min="27" max="27" width="9.625" style="46" customWidth="1"/>
    <col min="28" max="28" width="8.375" style="27" customWidth="1"/>
    <col min="29" max="29" width="9.5" style="27" customWidth="1"/>
    <col min="30" max="30" width="7.5" style="47" customWidth="1"/>
    <col min="31" max="35" width="10.625" style="47" customWidth="1"/>
    <col min="36" max="36" width="10.625" style="27" customWidth="1"/>
    <col min="37" max="16384" width="9" style="27"/>
  </cols>
  <sheetData>
    <row r="1" spans="1:36" ht="15.75" customHeight="1">
      <c r="A1" s="362" t="s">
        <v>359</v>
      </c>
      <c r="B1" s="362"/>
      <c r="C1" s="362"/>
      <c r="D1" s="362"/>
      <c r="E1" s="362"/>
      <c r="F1" s="363" t="s">
        <v>27</v>
      </c>
      <c r="G1" s="363"/>
      <c r="H1" s="363"/>
      <c r="I1" s="363"/>
      <c r="J1" s="363"/>
      <c r="K1" s="363"/>
      <c r="L1" s="364" t="s">
        <v>360</v>
      </c>
      <c r="M1" s="365"/>
      <c r="N1" s="366" t="s">
        <v>410</v>
      </c>
      <c r="O1" s="366"/>
      <c r="P1" s="366"/>
      <c r="Q1" s="366"/>
      <c r="R1" s="366"/>
      <c r="S1" s="367"/>
      <c r="T1" s="366"/>
      <c r="U1" s="366"/>
      <c r="V1" s="366"/>
      <c r="W1" s="366"/>
      <c r="X1" s="366"/>
      <c r="Y1" s="366"/>
      <c r="Z1" s="366"/>
      <c r="AA1" s="366"/>
      <c r="AB1" s="366"/>
      <c r="AC1" s="24"/>
      <c r="AD1" s="25" t="s">
        <v>21</v>
      </c>
      <c r="AE1" s="25" t="s">
        <v>376</v>
      </c>
      <c r="AF1" s="25" t="s">
        <v>377</v>
      </c>
      <c r="AG1" s="25" t="s">
        <v>378</v>
      </c>
      <c r="AH1" s="25" t="s">
        <v>379</v>
      </c>
      <c r="AI1" s="25" t="s">
        <v>380</v>
      </c>
      <c r="AJ1" s="26" t="s">
        <v>381</v>
      </c>
    </row>
    <row r="2" spans="1:36" ht="26.25" customHeight="1">
      <c r="A2" s="363" t="s">
        <v>28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6"/>
      <c r="O2" s="366"/>
      <c r="P2" s="366"/>
      <c r="Q2" s="366"/>
      <c r="R2" s="366"/>
      <c r="S2" s="367"/>
      <c r="T2" s="366"/>
      <c r="U2" s="366"/>
      <c r="V2" s="366"/>
      <c r="W2" s="366"/>
      <c r="X2" s="366"/>
      <c r="Y2" s="366"/>
      <c r="Z2" s="366"/>
      <c r="AA2" s="366"/>
      <c r="AB2" s="366"/>
      <c r="AC2" s="24"/>
      <c r="AD2" s="25" t="s">
        <v>29</v>
      </c>
      <c r="AE2" s="25" t="s">
        <v>17</v>
      </c>
      <c r="AF2" s="25" t="s">
        <v>17</v>
      </c>
      <c r="AG2" s="25" t="s">
        <v>17</v>
      </c>
      <c r="AH2" s="25" t="s">
        <v>382</v>
      </c>
      <c r="AI2" s="25" t="s">
        <v>382</v>
      </c>
      <c r="AJ2" s="28" t="s">
        <v>382</v>
      </c>
    </row>
    <row r="3" spans="1:36" ht="26.25" customHeight="1">
      <c r="A3" s="365" t="s">
        <v>361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4" t="s">
        <v>362</v>
      </c>
      <c r="M3" s="365"/>
      <c r="N3" s="366"/>
      <c r="O3" s="366"/>
      <c r="P3" s="366"/>
      <c r="Q3" s="366"/>
      <c r="R3" s="366"/>
      <c r="S3" s="367"/>
      <c r="T3" s="366"/>
      <c r="U3" s="366"/>
      <c r="V3" s="366"/>
      <c r="W3" s="366"/>
      <c r="X3" s="366"/>
      <c r="Y3" s="366"/>
      <c r="Z3" s="366"/>
      <c r="AA3" s="366"/>
      <c r="AB3" s="366"/>
      <c r="AC3" s="24"/>
      <c r="AD3" s="25" t="s">
        <v>31</v>
      </c>
      <c r="AE3" s="25" t="s">
        <v>383</v>
      </c>
      <c r="AF3" s="25" t="s">
        <v>384</v>
      </c>
      <c r="AG3" s="25">
        <v>9900152903</v>
      </c>
      <c r="AH3" s="25" t="s">
        <v>385</v>
      </c>
      <c r="AI3" s="25">
        <v>9900152906</v>
      </c>
      <c r="AJ3" s="29">
        <v>9900152905</v>
      </c>
    </row>
    <row r="4" spans="1:36" ht="57" customHeight="1">
      <c r="A4" s="364" t="s">
        <v>392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6"/>
      <c r="O4" s="366"/>
      <c r="P4" s="366"/>
      <c r="Q4" s="366"/>
      <c r="R4" s="366"/>
      <c r="S4" s="367"/>
      <c r="T4" s="366"/>
      <c r="U4" s="366"/>
      <c r="V4" s="366"/>
      <c r="W4" s="366"/>
      <c r="X4" s="366"/>
      <c r="Y4" s="366"/>
      <c r="Z4" s="366"/>
      <c r="AA4" s="366"/>
      <c r="AB4" s="366"/>
      <c r="AC4" s="24"/>
      <c r="AD4" s="25" t="s">
        <v>15</v>
      </c>
      <c r="AE4" s="25" t="s">
        <v>386</v>
      </c>
      <c r="AF4" s="25" t="s">
        <v>387</v>
      </c>
      <c r="AG4" s="25" t="s">
        <v>388</v>
      </c>
      <c r="AH4" s="25" t="s">
        <v>389</v>
      </c>
      <c r="AI4" s="25" t="s">
        <v>390</v>
      </c>
      <c r="AJ4" s="29" t="s">
        <v>391</v>
      </c>
    </row>
    <row r="5" spans="1:36" ht="26.25" customHeight="1">
      <c r="A5" s="364" t="s">
        <v>32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6"/>
      <c r="O5" s="366"/>
      <c r="P5" s="366"/>
      <c r="Q5" s="366"/>
      <c r="R5" s="366"/>
      <c r="S5" s="367"/>
      <c r="T5" s="366"/>
      <c r="U5" s="366"/>
      <c r="V5" s="366"/>
      <c r="W5" s="366"/>
      <c r="X5" s="366"/>
      <c r="Y5" s="366"/>
      <c r="Z5" s="366"/>
      <c r="AA5" s="366"/>
      <c r="AB5" s="366"/>
      <c r="AC5" s="24"/>
      <c r="AD5" s="25" t="s">
        <v>363</v>
      </c>
      <c r="AE5" s="50"/>
      <c r="AF5" s="50"/>
      <c r="AG5" s="50"/>
      <c r="AH5" s="50"/>
      <c r="AI5" s="50"/>
      <c r="AJ5" s="30"/>
    </row>
    <row r="6" spans="1:36" ht="26.25" hidden="1" customHeight="1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6"/>
      <c r="O6" s="366"/>
      <c r="P6" s="366"/>
      <c r="Q6" s="366"/>
      <c r="R6" s="366"/>
      <c r="S6" s="367"/>
      <c r="T6" s="366"/>
      <c r="U6" s="366"/>
      <c r="V6" s="366"/>
      <c r="W6" s="366"/>
      <c r="X6" s="366"/>
      <c r="Y6" s="366"/>
      <c r="Z6" s="366"/>
      <c r="AA6" s="366"/>
      <c r="AB6" s="366"/>
      <c r="AC6" s="24"/>
      <c r="AD6" s="25" t="s">
        <v>33</v>
      </c>
      <c r="AE6" s="25"/>
      <c r="AF6" s="25"/>
      <c r="AG6" s="25"/>
      <c r="AH6" s="25"/>
      <c r="AI6" s="25"/>
      <c r="AJ6" s="24"/>
    </row>
    <row r="7" spans="1:36" ht="22.5" customHeight="1">
      <c r="A7" s="369" t="s">
        <v>34</v>
      </c>
      <c r="B7" s="370" t="s">
        <v>35</v>
      </c>
      <c r="C7" s="370"/>
      <c r="D7" s="370"/>
      <c r="E7" s="370"/>
      <c r="F7" s="370"/>
      <c r="G7" s="370"/>
      <c r="H7" s="370"/>
      <c r="I7" s="370"/>
      <c r="J7" s="370"/>
      <c r="K7" s="370"/>
      <c r="L7" s="368" t="s">
        <v>21</v>
      </c>
      <c r="M7" s="370" t="s">
        <v>364</v>
      </c>
      <c r="N7" s="370" t="s">
        <v>36</v>
      </c>
      <c r="O7" s="370" t="s">
        <v>37</v>
      </c>
      <c r="P7" s="370" t="s">
        <v>38</v>
      </c>
      <c r="Q7" s="370" t="s">
        <v>9</v>
      </c>
      <c r="R7" s="368" t="s">
        <v>39</v>
      </c>
      <c r="S7" s="371" t="s">
        <v>40</v>
      </c>
      <c r="T7" s="372" t="s">
        <v>41</v>
      </c>
      <c r="U7" s="368" t="s">
        <v>42</v>
      </c>
      <c r="V7" s="374" t="s">
        <v>365</v>
      </c>
      <c r="W7" s="374" t="s">
        <v>366</v>
      </c>
      <c r="X7" s="375" t="s">
        <v>45</v>
      </c>
      <c r="Y7" s="375" t="s">
        <v>46</v>
      </c>
      <c r="Z7" s="376" t="s">
        <v>47</v>
      </c>
      <c r="AA7" s="377" t="s">
        <v>48</v>
      </c>
      <c r="AB7" s="370" t="s">
        <v>367</v>
      </c>
      <c r="AC7" s="370" t="s">
        <v>368</v>
      </c>
      <c r="AD7" s="373" t="s">
        <v>16</v>
      </c>
      <c r="AE7" s="370" t="s">
        <v>369</v>
      </c>
      <c r="AF7" s="370" t="s">
        <v>369</v>
      </c>
      <c r="AG7" s="370" t="s">
        <v>369</v>
      </c>
      <c r="AH7" s="370" t="s">
        <v>369</v>
      </c>
      <c r="AI7" s="370" t="s">
        <v>369</v>
      </c>
      <c r="AJ7" s="370" t="s">
        <v>369</v>
      </c>
    </row>
    <row r="8" spans="1:36" s="33" customFormat="1" ht="26.25" customHeight="1">
      <c r="A8" s="369"/>
      <c r="B8" s="25">
        <v>0</v>
      </c>
      <c r="C8" s="25">
        <v>1</v>
      </c>
      <c r="D8" s="25">
        <v>2</v>
      </c>
      <c r="E8" s="25">
        <v>3</v>
      </c>
      <c r="F8" s="25">
        <v>4</v>
      </c>
      <c r="G8" s="25">
        <v>5</v>
      </c>
      <c r="H8" s="25">
        <v>6</v>
      </c>
      <c r="I8" s="25">
        <v>7</v>
      </c>
      <c r="J8" s="25">
        <v>8</v>
      </c>
      <c r="K8" s="32">
        <v>9</v>
      </c>
      <c r="L8" s="368"/>
      <c r="M8" s="370"/>
      <c r="N8" s="370"/>
      <c r="O8" s="370"/>
      <c r="P8" s="370"/>
      <c r="Q8" s="370"/>
      <c r="R8" s="368"/>
      <c r="S8" s="371"/>
      <c r="T8" s="368"/>
      <c r="U8" s="368"/>
      <c r="V8" s="374"/>
      <c r="W8" s="374"/>
      <c r="X8" s="375"/>
      <c r="Y8" s="375"/>
      <c r="Z8" s="376"/>
      <c r="AA8" s="377"/>
      <c r="AB8" s="370"/>
      <c r="AC8" s="370"/>
      <c r="AD8" s="373"/>
      <c r="AE8" s="370"/>
      <c r="AF8" s="370"/>
      <c r="AG8" s="370"/>
      <c r="AH8" s="370"/>
      <c r="AI8" s="370"/>
      <c r="AJ8" s="370"/>
    </row>
    <row r="9" spans="1:36" s="33" customFormat="1" ht="30" customHeight="1">
      <c r="A9" s="34">
        <f t="shared" ref="A9:A29" si="0">ROW()-8</f>
        <v>1</v>
      </c>
      <c r="B9" s="25"/>
      <c r="C9" s="25"/>
      <c r="D9" s="25">
        <v>2</v>
      </c>
      <c r="E9" s="25"/>
      <c r="F9" s="25"/>
      <c r="G9" s="25"/>
      <c r="H9" s="25"/>
      <c r="I9" s="25"/>
      <c r="J9" s="25"/>
      <c r="K9" s="32"/>
      <c r="L9" s="35" t="s">
        <v>393</v>
      </c>
      <c r="M9" s="20" t="s">
        <v>524</v>
      </c>
      <c r="N9" s="20" t="s">
        <v>395</v>
      </c>
      <c r="O9" s="20" t="s">
        <v>67</v>
      </c>
      <c r="P9" s="28" t="s">
        <v>56</v>
      </c>
      <c r="Q9" s="20"/>
      <c r="R9" s="35" t="s">
        <v>396</v>
      </c>
      <c r="S9" s="35" t="str">
        <f>L9</f>
        <v>SHT0015181</v>
      </c>
      <c r="T9" s="36" t="s">
        <v>396</v>
      </c>
      <c r="U9" s="37" t="s">
        <v>57</v>
      </c>
      <c r="V9" s="37" t="s">
        <v>58</v>
      </c>
      <c r="W9" s="38" t="s">
        <v>397</v>
      </c>
      <c r="X9" s="38" t="s">
        <v>60</v>
      </c>
      <c r="Y9" s="38" t="s">
        <v>61</v>
      </c>
      <c r="Z9" s="39" t="s">
        <v>184</v>
      </c>
      <c r="AA9" s="40">
        <v>1.605</v>
      </c>
      <c r="AB9" s="20" t="s">
        <v>61</v>
      </c>
      <c r="AC9" s="41" t="s">
        <v>399</v>
      </c>
      <c r="AD9" s="41"/>
      <c r="AE9" s="41">
        <v>1</v>
      </c>
      <c r="AF9" s="41">
        <v>0</v>
      </c>
      <c r="AG9" s="41">
        <v>0</v>
      </c>
      <c r="AH9" s="41">
        <v>0</v>
      </c>
      <c r="AI9" s="41">
        <v>0</v>
      </c>
      <c r="AJ9" s="20">
        <v>0</v>
      </c>
    </row>
    <row r="10" spans="1:36" s="33" customFormat="1" ht="30" customHeight="1">
      <c r="A10" s="34">
        <f t="shared" si="0"/>
        <v>2</v>
      </c>
      <c r="B10" s="25"/>
      <c r="C10" s="25"/>
      <c r="D10" s="25">
        <v>2</v>
      </c>
      <c r="E10" s="25"/>
      <c r="F10" s="25"/>
      <c r="G10" s="25"/>
      <c r="H10" s="25"/>
      <c r="I10" s="25"/>
      <c r="J10" s="25"/>
      <c r="K10" s="32"/>
      <c r="L10" s="35" t="s">
        <v>370</v>
      </c>
      <c r="M10" s="31" t="s">
        <v>371</v>
      </c>
      <c r="N10" s="31" t="s">
        <v>394</v>
      </c>
      <c r="O10" s="31" t="s">
        <v>67</v>
      </c>
      <c r="P10" s="28" t="s">
        <v>56</v>
      </c>
      <c r="Q10" s="31"/>
      <c r="R10" s="35" t="s">
        <v>396</v>
      </c>
      <c r="S10" s="35" t="str">
        <f t="shared" ref="S10:S12" si="1">L10</f>
        <v>SHT0015182</v>
      </c>
      <c r="T10" s="36" t="s">
        <v>396</v>
      </c>
      <c r="U10" s="37" t="s">
        <v>57</v>
      </c>
      <c r="V10" s="37" t="s">
        <v>58</v>
      </c>
      <c r="W10" s="38" t="s">
        <v>397</v>
      </c>
      <c r="X10" s="38" t="s">
        <v>60</v>
      </c>
      <c r="Y10" s="38" t="s">
        <v>61</v>
      </c>
      <c r="Z10" s="39" t="s">
        <v>184</v>
      </c>
      <c r="AA10" s="40">
        <v>1.55</v>
      </c>
      <c r="AB10" s="31" t="s">
        <v>61</v>
      </c>
      <c r="AC10" s="41" t="s">
        <v>399</v>
      </c>
      <c r="AD10" s="41"/>
      <c r="AE10" s="41">
        <v>0</v>
      </c>
      <c r="AF10" s="41">
        <v>1</v>
      </c>
      <c r="AG10" s="41">
        <v>1</v>
      </c>
      <c r="AH10" s="41">
        <v>0</v>
      </c>
      <c r="AI10" s="41">
        <v>0</v>
      </c>
      <c r="AJ10" s="31">
        <v>0</v>
      </c>
    </row>
    <row r="11" spans="1:36" s="33" customFormat="1" ht="30" customHeight="1">
      <c r="A11" s="34">
        <f t="shared" si="0"/>
        <v>3</v>
      </c>
      <c r="B11" s="25"/>
      <c r="C11" s="25"/>
      <c r="D11" s="25">
        <v>2</v>
      </c>
      <c r="E11" s="25"/>
      <c r="F11" s="25"/>
      <c r="G11" s="25"/>
      <c r="H11" s="25"/>
      <c r="I11" s="25"/>
      <c r="J11" s="25"/>
      <c r="K11" s="32"/>
      <c r="L11" s="35" t="s">
        <v>372</v>
      </c>
      <c r="M11" s="31" t="s">
        <v>373</v>
      </c>
      <c r="N11" s="31" t="s">
        <v>398</v>
      </c>
      <c r="O11" s="31" t="s">
        <v>67</v>
      </c>
      <c r="P11" s="28" t="s">
        <v>56</v>
      </c>
      <c r="Q11" s="31"/>
      <c r="R11" s="35" t="s">
        <v>396</v>
      </c>
      <c r="S11" s="35" t="str">
        <f t="shared" si="1"/>
        <v>SHT0015183</v>
      </c>
      <c r="T11" s="36" t="s">
        <v>396</v>
      </c>
      <c r="U11" s="37" t="s">
        <v>57</v>
      </c>
      <c r="V11" s="37" t="s">
        <v>58</v>
      </c>
      <c r="W11" s="38" t="s">
        <v>397</v>
      </c>
      <c r="X11" s="38" t="s">
        <v>60</v>
      </c>
      <c r="Y11" s="38" t="s">
        <v>61</v>
      </c>
      <c r="Z11" s="39" t="s">
        <v>184</v>
      </c>
      <c r="AA11" s="40">
        <v>1.55</v>
      </c>
      <c r="AB11" s="31" t="s">
        <v>61</v>
      </c>
      <c r="AC11" s="41" t="s">
        <v>399</v>
      </c>
      <c r="AD11" s="41"/>
      <c r="AE11" s="41">
        <v>0</v>
      </c>
      <c r="AF11" s="41">
        <v>0</v>
      </c>
      <c r="AG11" s="41">
        <v>0</v>
      </c>
      <c r="AH11" s="41">
        <v>1</v>
      </c>
      <c r="AI11" s="41">
        <v>1</v>
      </c>
      <c r="AJ11" s="31">
        <v>0</v>
      </c>
    </row>
    <row r="12" spans="1:36" s="33" customFormat="1" ht="30" customHeight="1">
      <c r="A12" s="34">
        <f t="shared" si="0"/>
        <v>4</v>
      </c>
      <c r="B12" s="25"/>
      <c r="C12" s="25"/>
      <c r="D12" s="25">
        <v>2</v>
      </c>
      <c r="E12" s="25"/>
      <c r="F12" s="25"/>
      <c r="G12" s="25"/>
      <c r="H12" s="25"/>
      <c r="I12" s="25"/>
      <c r="J12" s="25"/>
      <c r="K12" s="32"/>
      <c r="L12" s="35" t="s">
        <v>374</v>
      </c>
      <c r="M12" s="31" t="s">
        <v>375</v>
      </c>
      <c r="N12" s="31" t="s">
        <v>395</v>
      </c>
      <c r="O12" s="31" t="s">
        <v>67</v>
      </c>
      <c r="P12" s="28" t="s">
        <v>56</v>
      </c>
      <c r="Q12" s="31"/>
      <c r="R12" s="35" t="s">
        <v>396</v>
      </c>
      <c r="S12" s="35" t="str">
        <f t="shared" si="1"/>
        <v>SHT0015408</v>
      </c>
      <c r="T12" s="36" t="s">
        <v>396</v>
      </c>
      <c r="U12" s="37" t="s">
        <v>57</v>
      </c>
      <c r="V12" s="37" t="s">
        <v>58</v>
      </c>
      <c r="W12" s="38" t="s">
        <v>397</v>
      </c>
      <c r="X12" s="38" t="s">
        <v>60</v>
      </c>
      <c r="Y12" s="38" t="s">
        <v>61</v>
      </c>
      <c r="Z12" s="39" t="s">
        <v>184</v>
      </c>
      <c r="AA12" s="40">
        <v>1.605</v>
      </c>
      <c r="AB12" s="31" t="s">
        <v>61</v>
      </c>
      <c r="AC12" s="41" t="s">
        <v>399</v>
      </c>
      <c r="AD12" s="41"/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31">
        <v>1</v>
      </c>
    </row>
    <row r="13" spans="1:36" s="33" customFormat="1" ht="30" customHeight="1">
      <c r="A13" s="34">
        <f t="shared" si="0"/>
        <v>5</v>
      </c>
      <c r="B13" s="25"/>
      <c r="C13" s="25"/>
      <c r="D13" s="25"/>
      <c r="E13" s="25">
        <v>3</v>
      </c>
      <c r="F13" s="25"/>
      <c r="G13" s="25"/>
      <c r="H13" s="25"/>
      <c r="I13" s="25"/>
      <c r="J13" s="25"/>
      <c r="K13" s="32"/>
      <c r="L13" s="35" t="s">
        <v>400</v>
      </c>
      <c r="M13" s="31" t="s">
        <v>401</v>
      </c>
      <c r="N13" s="31"/>
      <c r="O13" s="31" t="s">
        <v>67</v>
      </c>
      <c r="P13" s="28" t="s">
        <v>56</v>
      </c>
      <c r="Q13" s="31"/>
      <c r="R13" s="35" t="s">
        <v>396</v>
      </c>
      <c r="S13" s="49" t="s">
        <v>408</v>
      </c>
      <c r="T13" s="36" t="s">
        <v>396</v>
      </c>
      <c r="U13" s="37" t="s">
        <v>57</v>
      </c>
      <c r="V13" s="37" t="s">
        <v>58</v>
      </c>
      <c r="W13" s="38" t="s">
        <v>415</v>
      </c>
      <c r="X13" s="38" t="s">
        <v>409</v>
      </c>
      <c r="Y13" s="38" t="s">
        <v>61</v>
      </c>
      <c r="Z13" s="39" t="s">
        <v>184</v>
      </c>
      <c r="AA13" s="40" t="s">
        <v>408</v>
      </c>
      <c r="AB13" s="31" t="s">
        <v>408</v>
      </c>
      <c r="AC13" s="41"/>
      <c r="AD13" s="41"/>
      <c r="AE13" s="41">
        <v>1</v>
      </c>
      <c r="AF13" s="41">
        <v>0</v>
      </c>
      <c r="AG13" s="41">
        <v>0</v>
      </c>
      <c r="AH13" s="41">
        <v>0</v>
      </c>
      <c r="AI13" s="41">
        <v>0</v>
      </c>
      <c r="AJ13" s="31">
        <v>0</v>
      </c>
    </row>
    <row r="14" spans="1:36" s="33" customFormat="1" ht="30" customHeight="1">
      <c r="A14" s="34">
        <f t="shared" si="0"/>
        <v>6</v>
      </c>
      <c r="B14" s="25"/>
      <c r="C14" s="25"/>
      <c r="D14" s="25"/>
      <c r="E14" s="25">
        <v>3</v>
      </c>
      <c r="F14" s="25"/>
      <c r="G14" s="25"/>
      <c r="H14" s="25"/>
      <c r="I14" s="25"/>
      <c r="J14" s="25"/>
      <c r="K14" s="32"/>
      <c r="L14" s="35" t="s">
        <v>402</v>
      </c>
      <c r="M14" s="20" t="s">
        <v>403</v>
      </c>
      <c r="N14" s="20"/>
      <c r="O14" s="31" t="s">
        <v>67</v>
      </c>
      <c r="P14" s="28" t="s">
        <v>56</v>
      </c>
      <c r="Q14" s="20"/>
      <c r="R14" s="35" t="s">
        <v>396</v>
      </c>
      <c r="S14" s="49" t="s">
        <v>408</v>
      </c>
      <c r="T14" s="36" t="s">
        <v>396</v>
      </c>
      <c r="U14" s="37" t="s">
        <v>57</v>
      </c>
      <c r="V14" s="37" t="s">
        <v>58</v>
      </c>
      <c r="W14" s="38" t="s">
        <v>415</v>
      </c>
      <c r="X14" s="38" t="s">
        <v>409</v>
      </c>
      <c r="Y14" s="38" t="s">
        <v>61</v>
      </c>
      <c r="Z14" s="39" t="s">
        <v>184</v>
      </c>
      <c r="AA14" s="40" t="s">
        <v>408</v>
      </c>
      <c r="AB14" s="31" t="s">
        <v>61</v>
      </c>
      <c r="AC14" s="41"/>
      <c r="AD14" s="41"/>
      <c r="AE14" s="41">
        <v>0</v>
      </c>
      <c r="AF14" s="41">
        <v>1</v>
      </c>
      <c r="AG14" s="41">
        <v>1</v>
      </c>
      <c r="AH14" s="41">
        <v>0</v>
      </c>
      <c r="AI14" s="41">
        <v>0</v>
      </c>
      <c r="AJ14" s="20">
        <v>0</v>
      </c>
    </row>
    <row r="15" spans="1:36" s="33" customFormat="1" ht="30" customHeight="1">
      <c r="A15" s="34">
        <f t="shared" si="0"/>
        <v>7</v>
      </c>
      <c r="B15" s="25"/>
      <c r="C15" s="25"/>
      <c r="D15" s="25"/>
      <c r="E15" s="25">
        <v>3</v>
      </c>
      <c r="F15" s="25"/>
      <c r="G15" s="25"/>
      <c r="H15" s="25"/>
      <c r="I15" s="25"/>
      <c r="J15" s="25"/>
      <c r="K15" s="32"/>
      <c r="L15" s="35" t="s">
        <v>404</v>
      </c>
      <c r="M15" s="20" t="s">
        <v>405</v>
      </c>
      <c r="N15" s="20"/>
      <c r="O15" s="31" t="s">
        <v>67</v>
      </c>
      <c r="P15" s="28" t="s">
        <v>56</v>
      </c>
      <c r="Q15" s="20"/>
      <c r="R15" s="35" t="s">
        <v>396</v>
      </c>
      <c r="S15" s="49" t="s">
        <v>408</v>
      </c>
      <c r="T15" s="36" t="s">
        <v>396</v>
      </c>
      <c r="U15" s="37" t="s">
        <v>57</v>
      </c>
      <c r="V15" s="37" t="s">
        <v>58</v>
      </c>
      <c r="W15" s="38" t="s">
        <v>415</v>
      </c>
      <c r="X15" s="38" t="s">
        <v>409</v>
      </c>
      <c r="Y15" s="38" t="s">
        <v>61</v>
      </c>
      <c r="Z15" s="39" t="s">
        <v>184</v>
      </c>
      <c r="AA15" s="40" t="s">
        <v>408</v>
      </c>
      <c r="AB15" s="31" t="s">
        <v>61</v>
      </c>
      <c r="AC15" s="41"/>
      <c r="AD15" s="41"/>
      <c r="AE15" s="41">
        <v>0</v>
      </c>
      <c r="AF15" s="41">
        <v>0</v>
      </c>
      <c r="AG15" s="41">
        <v>0</v>
      </c>
      <c r="AH15" s="41">
        <v>1</v>
      </c>
      <c r="AI15" s="41">
        <v>1</v>
      </c>
      <c r="AJ15" s="20">
        <v>0</v>
      </c>
    </row>
    <row r="16" spans="1:36" s="33" customFormat="1" ht="30" customHeight="1">
      <c r="A16" s="34">
        <f t="shared" si="0"/>
        <v>8</v>
      </c>
      <c r="B16" s="25"/>
      <c r="C16" s="25"/>
      <c r="D16" s="25"/>
      <c r="E16" s="25">
        <v>3</v>
      </c>
      <c r="F16" s="25"/>
      <c r="G16" s="25"/>
      <c r="H16" s="25"/>
      <c r="I16" s="25"/>
      <c r="J16" s="25"/>
      <c r="K16" s="32"/>
      <c r="L16" s="35" t="s">
        <v>406</v>
      </c>
      <c r="M16" s="20" t="s">
        <v>407</v>
      </c>
      <c r="N16" s="20"/>
      <c r="O16" s="31" t="s">
        <v>67</v>
      </c>
      <c r="P16" s="28" t="s">
        <v>56</v>
      </c>
      <c r="Q16" s="20"/>
      <c r="R16" s="35" t="s">
        <v>396</v>
      </c>
      <c r="S16" s="49" t="s">
        <v>408</v>
      </c>
      <c r="T16" s="36" t="s">
        <v>396</v>
      </c>
      <c r="U16" s="37" t="s">
        <v>57</v>
      </c>
      <c r="V16" s="37" t="s">
        <v>58</v>
      </c>
      <c r="W16" s="38" t="s">
        <v>415</v>
      </c>
      <c r="X16" s="38" t="s">
        <v>409</v>
      </c>
      <c r="Y16" s="38" t="s">
        <v>61</v>
      </c>
      <c r="Z16" s="39" t="s">
        <v>184</v>
      </c>
      <c r="AA16" s="40" t="s">
        <v>408</v>
      </c>
      <c r="AB16" s="31" t="s">
        <v>61</v>
      </c>
      <c r="AC16" s="41"/>
      <c r="AD16" s="41"/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20">
        <v>1</v>
      </c>
    </row>
    <row r="17" spans="1:36" s="33" customFormat="1" ht="30" customHeight="1">
      <c r="A17" s="34">
        <f t="shared" si="0"/>
        <v>9</v>
      </c>
      <c r="B17" s="25"/>
      <c r="C17" s="25"/>
      <c r="D17" s="25"/>
      <c r="E17" s="25">
        <v>3</v>
      </c>
      <c r="F17" s="25"/>
      <c r="G17" s="25"/>
      <c r="H17" s="25"/>
      <c r="I17" s="25"/>
      <c r="J17" s="25"/>
      <c r="K17" s="32"/>
      <c r="L17" s="35" t="s">
        <v>418</v>
      </c>
      <c r="M17" s="31" t="s">
        <v>411</v>
      </c>
      <c r="N17" s="31"/>
      <c r="O17" s="31" t="s">
        <v>64</v>
      </c>
      <c r="P17" s="28" t="s">
        <v>56</v>
      </c>
      <c r="Q17" s="31"/>
      <c r="R17" s="35" t="s">
        <v>396</v>
      </c>
      <c r="S17" s="35" t="str">
        <f>L17</f>
        <v>SHT0011466</v>
      </c>
      <c r="T17" s="36" t="s">
        <v>414</v>
      </c>
      <c r="U17" s="37" t="s">
        <v>58</v>
      </c>
      <c r="V17" s="37" t="s">
        <v>57</v>
      </c>
      <c r="W17" s="38" t="s">
        <v>416</v>
      </c>
      <c r="X17" s="38" t="s">
        <v>61</v>
      </c>
      <c r="Y17" s="38" t="s">
        <v>61</v>
      </c>
      <c r="Z17" s="39" t="s">
        <v>185</v>
      </c>
      <c r="AA17" s="40">
        <v>4.8999999999999998E-4</v>
      </c>
      <c r="AB17" s="31" t="s">
        <v>61</v>
      </c>
      <c r="AC17" s="41" t="s">
        <v>417</v>
      </c>
      <c r="AD17" s="41"/>
      <c r="AE17" s="41">
        <v>1</v>
      </c>
      <c r="AF17" s="41">
        <v>1</v>
      </c>
      <c r="AG17" s="41">
        <v>1</v>
      </c>
      <c r="AH17" s="41">
        <v>1</v>
      </c>
      <c r="AI17" s="41">
        <v>1</v>
      </c>
      <c r="AJ17" s="31">
        <v>1</v>
      </c>
    </row>
    <row r="18" spans="1:36" s="33" customFormat="1" ht="30" customHeight="1">
      <c r="A18" s="34">
        <f t="shared" si="0"/>
        <v>10</v>
      </c>
      <c r="B18" s="25"/>
      <c r="C18" s="25"/>
      <c r="D18" s="25"/>
      <c r="E18" s="25">
        <v>3</v>
      </c>
      <c r="F18" s="25"/>
      <c r="G18" s="25"/>
      <c r="H18" s="25"/>
      <c r="I18" s="25"/>
      <c r="J18" s="25"/>
      <c r="K18" s="32"/>
      <c r="L18" s="35" t="s">
        <v>412</v>
      </c>
      <c r="M18" s="31" t="s">
        <v>413</v>
      </c>
      <c r="N18" s="31"/>
      <c r="O18" s="31" t="s">
        <v>64</v>
      </c>
      <c r="P18" s="28" t="s">
        <v>56</v>
      </c>
      <c r="Q18" s="31"/>
      <c r="R18" s="35" t="s">
        <v>396</v>
      </c>
      <c r="S18" s="35" t="str">
        <f>L18</f>
        <v>SHT0013275</v>
      </c>
      <c r="T18" s="36" t="s">
        <v>414</v>
      </c>
      <c r="U18" s="37" t="s">
        <v>58</v>
      </c>
      <c r="V18" s="37" t="s">
        <v>57</v>
      </c>
      <c r="W18" s="38" t="s">
        <v>416</v>
      </c>
      <c r="X18" s="38" t="s">
        <v>61</v>
      </c>
      <c r="Y18" s="38" t="s">
        <v>61</v>
      </c>
      <c r="Z18" s="39" t="s">
        <v>185</v>
      </c>
      <c r="AA18" s="40">
        <v>4.8999999999999998E-4</v>
      </c>
      <c r="AB18" s="31" t="s">
        <v>61</v>
      </c>
      <c r="AC18" s="41" t="s">
        <v>417</v>
      </c>
      <c r="AD18" s="41"/>
      <c r="AE18" s="41">
        <v>1</v>
      </c>
      <c r="AF18" s="41">
        <v>1</v>
      </c>
      <c r="AG18" s="41">
        <v>1</v>
      </c>
      <c r="AH18" s="41">
        <v>1</v>
      </c>
      <c r="AI18" s="41">
        <v>1</v>
      </c>
      <c r="AJ18" s="31">
        <v>1</v>
      </c>
    </row>
    <row r="19" spans="1:36" s="33" customFormat="1" ht="30" customHeight="1">
      <c r="A19" s="34">
        <f t="shared" si="0"/>
        <v>11</v>
      </c>
      <c r="B19" s="25"/>
      <c r="C19" s="25"/>
      <c r="D19" s="25"/>
      <c r="E19" s="25">
        <v>3</v>
      </c>
      <c r="F19" s="25"/>
      <c r="G19" s="25"/>
      <c r="H19" s="25"/>
      <c r="I19" s="25"/>
      <c r="J19" s="25"/>
      <c r="K19" s="32"/>
      <c r="L19" s="35" t="s">
        <v>422</v>
      </c>
      <c r="M19" s="31" t="s">
        <v>419</v>
      </c>
      <c r="N19" s="31"/>
      <c r="O19" s="31" t="s">
        <v>64</v>
      </c>
      <c r="P19" s="28" t="s">
        <v>56</v>
      </c>
      <c r="Q19" s="31"/>
      <c r="R19" s="35" t="s">
        <v>396</v>
      </c>
      <c r="S19" s="35" t="str">
        <f t="shared" ref="S19:S24" si="2">L19</f>
        <v>SLT0001092</v>
      </c>
      <c r="T19" s="36" t="s">
        <v>414</v>
      </c>
      <c r="U19" s="37" t="s">
        <v>58</v>
      </c>
      <c r="V19" s="37" t="s">
        <v>57</v>
      </c>
      <c r="W19" s="38" t="s">
        <v>440</v>
      </c>
      <c r="X19" s="38" t="s">
        <v>61</v>
      </c>
      <c r="Y19" s="38" t="s">
        <v>61</v>
      </c>
      <c r="Z19" s="38" t="s">
        <v>61</v>
      </c>
      <c r="AA19" s="40">
        <v>6.1000000000000004E-3</v>
      </c>
      <c r="AB19" s="31" t="s">
        <v>61</v>
      </c>
      <c r="AC19" s="41" t="s">
        <v>423</v>
      </c>
      <c r="AD19" s="41"/>
      <c r="AE19" s="41">
        <v>1</v>
      </c>
      <c r="AF19" s="41">
        <v>1</v>
      </c>
      <c r="AG19" s="41">
        <v>1</v>
      </c>
      <c r="AH19" s="41">
        <v>1</v>
      </c>
      <c r="AI19" s="41">
        <v>1</v>
      </c>
      <c r="AJ19" s="31">
        <v>1</v>
      </c>
    </row>
    <row r="20" spans="1:36" s="33" customFormat="1" ht="30" customHeight="1">
      <c r="A20" s="34">
        <f t="shared" si="0"/>
        <v>12</v>
      </c>
      <c r="B20" s="25"/>
      <c r="C20" s="25"/>
      <c r="D20" s="25"/>
      <c r="E20" s="25">
        <v>3</v>
      </c>
      <c r="F20" s="25"/>
      <c r="G20" s="25"/>
      <c r="H20" s="25"/>
      <c r="I20" s="25"/>
      <c r="J20" s="25"/>
      <c r="K20" s="32"/>
      <c r="L20" s="35" t="s">
        <v>420</v>
      </c>
      <c r="M20" s="20" t="s">
        <v>421</v>
      </c>
      <c r="N20" s="20"/>
      <c r="O20" s="31" t="s">
        <v>64</v>
      </c>
      <c r="P20" s="28" t="s">
        <v>56</v>
      </c>
      <c r="Q20" s="20"/>
      <c r="R20" s="35" t="s">
        <v>396</v>
      </c>
      <c r="S20" s="35" t="str">
        <f t="shared" si="2"/>
        <v>SLT0000740</v>
      </c>
      <c r="T20" s="36" t="s">
        <v>414</v>
      </c>
      <c r="U20" s="37" t="s">
        <v>58</v>
      </c>
      <c r="V20" s="37" t="s">
        <v>57</v>
      </c>
      <c r="W20" s="38" t="s">
        <v>426</v>
      </c>
      <c r="X20" s="38" t="s">
        <v>61</v>
      </c>
      <c r="Y20" s="38" t="s">
        <v>61</v>
      </c>
      <c r="Z20" s="38" t="s">
        <v>61</v>
      </c>
      <c r="AA20" s="40">
        <v>5.1000000000000004E-3</v>
      </c>
      <c r="AB20" s="31" t="s">
        <v>61</v>
      </c>
      <c r="AC20" s="41" t="s">
        <v>423</v>
      </c>
      <c r="AD20" s="41"/>
      <c r="AE20" s="41">
        <v>5</v>
      </c>
      <c r="AF20" s="41">
        <v>4</v>
      </c>
      <c r="AG20" s="41">
        <v>4</v>
      </c>
      <c r="AH20" s="41">
        <v>4</v>
      </c>
      <c r="AI20" s="41">
        <v>4</v>
      </c>
      <c r="AJ20" s="20">
        <v>5</v>
      </c>
    </row>
    <row r="21" spans="1:36" s="33" customFormat="1" ht="30" customHeight="1">
      <c r="A21" s="34">
        <f t="shared" si="0"/>
        <v>13</v>
      </c>
      <c r="B21" s="25"/>
      <c r="C21" s="25"/>
      <c r="D21" s="25"/>
      <c r="E21" s="25">
        <v>3</v>
      </c>
      <c r="F21" s="25"/>
      <c r="G21" s="25"/>
      <c r="H21" s="25"/>
      <c r="I21" s="25"/>
      <c r="J21" s="25"/>
      <c r="K21" s="32"/>
      <c r="L21" s="35" t="s">
        <v>424</v>
      </c>
      <c r="M21" s="31" t="s">
        <v>425</v>
      </c>
      <c r="N21" s="31"/>
      <c r="O21" s="31" t="s">
        <v>64</v>
      </c>
      <c r="P21" s="28" t="s">
        <v>56</v>
      </c>
      <c r="Q21" s="31"/>
      <c r="R21" s="35" t="s">
        <v>396</v>
      </c>
      <c r="S21" s="35" t="str">
        <f t="shared" si="2"/>
        <v>SHT0011445</v>
      </c>
      <c r="T21" s="36" t="s">
        <v>414</v>
      </c>
      <c r="U21" s="37" t="s">
        <v>58</v>
      </c>
      <c r="V21" s="37" t="s">
        <v>57</v>
      </c>
      <c r="W21" s="37"/>
      <c r="X21" s="38" t="s">
        <v>61</v>
      </c>
      <c r="Y21" s="38" t="s">
        <v>61</v>
      </c>
      <c r="Z21" s="38" t="s">
        <v>61</v>
      </c>
      <c r="AA21" s="40" t="s">
        <v>408</v>
      </c>
      <c r="AB21" s="31" t="s">
        <v>61</v>
      </c>
      <c r="AC21" s="41" t="s">
        <v>423</v>
      </c>
      <c r="AD21" s="41"/>
      <c r="AE21" s="41">
        <v>2</v>
      </c>
      <c r="AF21" s="41">
        <v>2</v>
      </c>
      <c r="AG21" s="41">
        <v>2</v>
      </c>
      <c r="AH21" s="41">
        <v>2</v>
      </c>
      <c r="AI21" s="41">
        <v>2</v>
      </c>
      <c r="AJ21" s="31">
        <v>2</v>
      </c>
    </row>
    <row r="22" spans="1:36" s="33" customFormat="1" ht="30" customHeight="1">
      <c r="A22" s="34">
        <f t="shared" si="0"/>
        <v>14</v>
      </c>
      <c r="B22" s="25"/>
      <c r="C22" s="25"/>
      <c r="D22" s="25">
        <v>2</v>
      </c>
      <c r="E22" s="25"/>
      <c r="F22" s="25"/>
      <c r="G22" s="25"/>
      <c r="H22" s="25"/>
      <c r="I22" s="25"/>
      <c r="J22" s="25"/>
      <c r="K22" s="32"/>
      <c r="L22" s="35" t="s">
        <v>427</v>
      </c>
      <c r="M22" s="31" t="s">
        <v>428</v>
      </c>
      <c r="N22" s="31"/>
      <c r="O22" s="31" t="s">
        <v>67</v>
      </c>
      <c r="P22" s="28" t="s">
        <v>56</v>
      </c>
      <c r="Q22" s="31"/>
      <c r="R22" s="35" t="s">
        <v>396</v>
      </c>
      <c r="S22" s="35" t="str">
        <f t="shared" si="2"/>
        <v>SHT0015206</v>
      </c>
      <c r="T22" s="36" t="s">
        <v>414</v>
      </c>
      <c r="U22" s="37" t="s">
        <v>57</v>
      </c>
      <c r="V22" s="37" t="s">
        <v>58</v>
      </c>
      <c r="W22" s="38" t="s">
        <v>397</v>
      </c>
      <c r="X22" s="38" t="s">
        <v>60</v>
      </c>
      <c r="Y22" s="38" t="s">
        <v>61</v>
      </c>
      <c r="Z22" s="39" t="s">
        <v>193</v>
      </c>
      <c r="AA22" s="40">
        <v>0.88500000000000001</v>
      </c>
      <c r="AB22" s="31" t="s">
        <v>61</v>
      </c>
      <c r="AC22" s="41" t="s">
        <v>399</v>
      </c>
      <c r="AD22" s="41"/>
      <c r="AE22" s="41">
        <v>1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</row>
    <row r="23" spans="1:36" s="33" customFormat="1" ht="30" customHeight="1">
      <c r="A23" s="34">
        <f t="shared" si="0"/>
        <v>15</v>
      </c>
      <c r="B23" s="25"/>
      <c r="C23" s="25"/>
      <c r="D23" s="25">
        <v>2</v>
      </c>
      <c r="E23" s="25"/>
      <c r="F23" s="25"/>
      <c r="G23" s="25"/>
      <c r="H23" s="25"/>
      <c r="I23" s="25"/>
      <c r="J23" s="25"/>
      <c r="K23" s="32"/>
      <c r="L23" s="35" t="s">
        <v>429</v>
      </c>
      <c r="M23" s="31" t="s">
        <v>114</v>
      </c>
      <c r="N23" s="31"/>
      <c r="O23" s="31" t="s">
        <v>67</v>
      </c>
      <c r="P23" s="28" t="s">
        <v>56</v>
      </c>
      <c r="Q23" s="31"/>
      <c r="R23" s="35" t="s">
        <v>396</v>
      </c>
      <c r="S23" s="35" t="str">
        <f t="shared" si="2"/>
        <v>SHT0015207</v>
      </c>
      <c r="T23" s="36" t="s">
        <v>414</v>
      </c>
      <c r="U23" s="37" t="s">
        <v>57</v>
      </c>
      <c r="V23" s="37" t="s">
        <v>58</v>
      </c>
      <c r="W23" s="38" t="s">
        <v>397</v>
      </c>
      <c r="X23" s="38" t="s">
        <v>60</v>
      </c>
      <c r="Y23" s="38" t="s">
        <v>61</v>
      </c>
      <c r="Z23" s="39" t="s">
        <v>193</v>
      </c>
      <c r="AA23" s="40">
        <v>0.83699999999999997</v>
      </c>
      <c r="AB23" s="31" t="s">
        <v>61</v>
      </c>
      <c r="AC23" s="41" t="s">
        <v>399</v>
      </c>
      <c r="AD23" s="41"/>
      <c r="AE23" s="41">
        <v>0</v>
      </c>
      <c r="AF23" s="41">
        <v>1</v>
      </c>
      <c r="AG23" s="41">
        <v>1</v>
      </c>
      <c r="AH23" s="41">
        <v>1</v>
      </c>
      <c r="AI23" s="41">
        <v>1</v>
      </c>
      <c r="AJ23" s="31">
        <v>0</v>
      </c>
    </row>
    <row r="24" spans="1:36" s="33" customFormat="1" ht="30" customHeight="1">
      <c r="A24" s="34">
        <f t="shared" si="0"/>
        <v>16</v>
      </c>
      <c r="B24" s="25"/>
      <c r="C24" s="25"/>
      <c r="D24" s="25">
        <v>2</v>
      </c>
      <c r="E24" s="25"/>
      <c r="F24" s="25"/>
      <c r="G24" s="25"/>
      <c r="H24" s="25"/>
      <c r="I24" s="25"/>
      <c r="J24" s="25"/>
      <c r="K24" s="32"/>
      <c r="L24" s="35" t="s">
        <v>430</v>
      </c>
      <c r="M24" s="31" t="s">
        <v>431</v>
      </c>
      <c r="N24" s="31"/>
      <c r="O24" s="31" t="s">
        <v>67</v>
      </c>
      <c r="P24" s="28" t="s">
        <v>56</v>
      </c>
      <c r="Q24" s="31"/>
      <c r="R24" s="35" t="s">
        <v>396</v>
      </c>
      <c r="S24" s="35" t="str">
        <f t="shared" si="2"/>
        <v>SHT0015409</v>
      </c>
      <c r="T24" s="36" t="s">
        <v>414</v>
      </c>
      <c r="U24" s="37" t="s">
        <v>57</v>
      </c>
      <c r="V24" s="37" t="s">
        <v>58</v>
      </c>
      <c r="W24" s="38" t="s">
        <v>397</v>
      </c>
      <c r="X24" s="38" t="s">
        <v>60</v>
      </c>
      <c r="Y24" s="38" t="s">
        <v>61</v>
      </c>
      <c r="Z24" s="39" t="s">
        <v>193</v>
      </c>
      <c r="AA24" s="40">
        <v>0.88500000000000001</v>
      </c>
      <c r="AB24" s="31" t="s">
        <v>61</v>
      </c>
      <c r="AC24" s="41" t="s">
        <v>399</v>
      </c>
      <c r="AD24" s="41"/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31">
        <v>1</v>
      </c>
    </row>
    <row r="25" spans="1:36" s="33" customFormat="1" ht="30" customHeight="1">
      <c r="A25" s="34">
        <f t="shared" si="0"/>
        <v>17</v>
      </c>
      <c r="B25" s="25"/>
      <c r="C25" s="25"/>
      <c r="D25" s="25"/>
      <c r="E25" s="25">
        <v>3</v>
      </c>
      <c r="F25" s="25"/>
      <c r="G25" s="25"/>
      <c r="H25" s="25"/>
      <c r="I25" s="25"/>
      <c r="J25" s="25"/>
      <c r="K25" s="32"/>
      <c r="L25" s="35" t="s">
        <v>432</v>
      </c>
      <c r="M25" s="31" t="s">
        <v>433</v>
      </c>
      <c r="N25" s="31"/>
      <c r="O25" s="31" t="s">
        <v>64</v>
      </c>
      <c r="P25" s="28" t="s">
        <v>56</v>
      </c>
      <c r="Q25" s="31"/>
      <c r="R25" s="35" t="s">
        <v>396</v>
      </c>
      <c r="S25" s="49" t="s">
        <v>408</v>
      </c>
      <c r="T25" s="36" t="s">
        <v>414</v>
      </c>
      <c r="U25" s="37" t="s">
        <v>57</v>
      </c>
      <c r="V25" s="37" t="s">
        <v>58</v>
      </c>
      <c r="W25" s="37" t="s">
        <v>72</v>
      </c>
      <c r="X25" s="38" t="s">
        <v>73</v>
      </c>
      <c r="Y25" s="38" t="s">
        <v>61</v>
      </c>
      <c r="Z25" s="39" t="s">
        <v>193</v>
      </c>
      <c r="AA25" s="40" t="s">
        <v>408</v>
      </c>
      <c r="AB25" s="31" t="s">
        <v>61</v>
      </c>
      <c r="AC25" s="31"/>
      <c r="AD25" s="41"/>
      <c r="AE25" s="41">
        <v>1</v>
      </c>
      <c r="AF25" s="41">
        <v>0</v>
      </c>
      <c r="AG25" s="41">
        <v>0</v>
      </c>
      <c r="AH25" s="41">
        <v>0</v>
      </c>
      <c r="AI25" s="41">
        <v>0</v>
      </c>
      <c r="AJ25" s="31">
        <v>0</v>
      </c>
    </row>
    <row r="26" spans="1:36" s="33" customFormat="1" ht="30" customHeight="1">
      <c r="A26" s="34">
        <f t="shared" si="0"/>
        <v>18</v>
      </c>
      <c r="B26" s="25"/>
      <c r="C26" s="25"/>
      <c r="D26" s="25"/>
      <c r="E26" s="25">
        <v>3</v>
      </c>
      <c r="F26" s="25"/>
      <c r="G26" s="25"/>
      <c r="H26" s="25"/>
      <c r="I26" s="25"/>
      <c r="J26" s="25"/>
      <c r="K26" s="32"/>
      <c r="L26" s="35" t="s">
        <v>260</v>
      </c>
      <c r="M26" s="31" t="s">
        <v>115</v>
      </c>
      <c r="N26" s="31"/>
      <c r="O26" s="31" t="s">
        <v>64</v>
      </c>
      <c r="P26" s="28" t="s">
        <v>56</v>
      </c>
      <c r="Q26" s="31"/>
      <c r="R26" s="35" t="s">
        <v>396</v>
      </c>
      <c r="S26" s="49" t="s">
        <v>408</v>
      </c>
      <c r="T26" s="36" t="s">
        <v>414</v>
      </c>
      <c r="U26" s="37" t="s">
        <v>57</v>
      </c>
      <c r="V26" s="37" t="s">
        <v>58</v>
      </c>
      <c r="W26" s="37" t="s">
        <v>72</v>
      </c>
      <c r="X26" s="38" t="s">
        <v>73</v>
      </c>
      <c r="Y26" s="38" t="s">
        <v>61</v>
      </c>
      <c r="Z26" s="39" t="s">
        <v>193</v>
      </c>
      <c r="AA26" s="40" t="s">
        <v>408</v>
      </c>
      <c r="AB26" s="31" t="s">
        <v>61</v>
      </c>
      <c r="AC26" s="31"/>
      <c r="AD26" s="41"/>
      <c r="AE26" s="41">
        <v>0</v>
      </c>
      <c r="AF26" s="41">
        <v>1</v>
      </c>
      <c r="AG26" s="41">
        <v>1</v>
      </c>
      <c r="AH26" s="41">
        <v>1</v>
      </c>
      <c r="AI26" s="41">
        <v>1</v>
      </c>
      <c r="AJ26" s="31">
        <v>0</v>
      </c>
    </row>
    <row r="27" spans="1:36" s="33" customFormat="1" ht="30" customHeight="1">
      <c r="A27" s="34">
        <f t="shared" si="0"/>
        <v>19</v>
      </c>
      <c r="B27" s="25"/>
      <c r="C27" s="25"/>
      <c r="D27" s="25"/>
      <c r="E27" s="25">
        <v>3</v>
      </c>
      <c r="F27" s="25"/>
      <c r="G27" s="25"/>
      <c r="H27" s="25"/>
      <c r="I27" s="25"/>
      <c r="J27" s="25"/>
      <c r="K27" s="32"/>
      <c r="L27" s="35" t="s">
        <v>434</v>
      </c>
      <c r="M27" s="31" t="s">
        <v>435</v>
      </c>
      <c r="N27" s="31"/>
      <c r="O27" s="31" t="s">
        <v>64</v>
      </c>
      <c r="P27" s="28" t="s">
        <v>56</v>
      </c>
      <c r="Q27" s="31"/>
      <c r="R27" s="35" t="s">
        <v>396</v>
      </c>
      <c r="S27" s="49" t="s">
        <v>408</v>
      </c>
      <c r="T27" s="36" t="s">
        <v>414</v>
      </c>
      <c r="U27" s="37" t="s">
        <v>57</v>
      </c>
      <c r="V27" s="37" t="s">
        <v>58</v>
      </c>
      <c r="W27" s="37" t="s">
        <v>72</v>
      </c>
      <c r="X27" s="38" t="s">
        <v>73</v>
      </c>
      <c r="Y27" s="38" t="s">
        <v>61</v>
      </c>
      <c r="Z27" s="39" t="s">
        <v>193</v>
      </c>
      <c r="AA27" s="40" t="s">
        <v>408</v>
      </c>
      <c r="AB27" s="31" t="s">
        <v>61</v>
      </c>
      <c r="AC27" s="31"/>
      <c r="AD27" s="41"/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31">
        <v>1</v>
      </c>
    </row>
    <row r="28" spans="1:36" s="33" customFormat="1" ht="30" customHeight="1">
      <c r="A28" s="34">
        <f t="shared" si="0"/>
        <v>20</v>
      </c>
      <c r="B28" s="25"/>
      <c r="C28" s="25"/>
      <c r="D28" s="25"/>
      <c r="E28" s="25">
        <v>3</v>
      </c>
      <c r="F28" s="25"/>
      <c r="G28" s="25"/>
      <c r="H28" s="25"/>
      <c r="I28" s="25"/>
      <c r="J28" s="25"/>
      <c r="K28" s="32"/>
      <c r="L28" s="35" t="s">
        <v>436</v>
      </c>
      <c r="M28" s="31" t="s">
        <v>437</v>
      </c>
      <c r="N28" s="31"/>
      <c r="O28" s="31" t="s">
        <v>64</v>
      </c>
      <c r="P28" s="28" t="s">
        <v>56</v>
      </c>
      <c r="Q28" s="31"/>
      <c r="R28" s="35" t="s">
        <v>396</v>
      </c>
      <c r="S28" s="35" t="str">
        <f>L28</f>
        <v>SLT0001093</v>
      </c>
      <c r="T28" s="36" t="s">
        <v>414</v>
      </c>
      <c r="U28" s="37" t="s">
        <v>58</v>
      </c>
      <c r="V28" s="37" t="s">
        <v>57</v>
      </c>
      <c r="W28" s="37" t="s">
        <v>426</v>
      </c>
      <c r="X28" s="38" t="s">
        <v>61</v>
      </c>
      <c r="Y28" s="38" t="s">
        <v>61</v>
      </c>
      <c r="Z28" s="38" t="s">
        <v>61</v>
      </c>
      <c r="AA28" s="40">
        <v>7.0000000000000001E-3</v>
      </c>
      <c r="AB28" s="31" t="s">
        <v>61</v>
      </c>
      <c r="AC28" s="31" t="s">
        <v>119</v>
      </c>
      <c r="AD28" s="41"/>
      <c r="AE28" s="41">
        <v>2</v>
      </c>
      <c r="AF28" s="41">
        <v>2</v>
      </c>
      <c r="AG28" s="41">
        <v>2</v>
      </c>
      <c r="AH28" s="41">
        <v>2</v>
      </c>
      <c r="AI28" s="41">
        <v>2</v>
      </c>
      <c r="AJ28" s="31">
        <v>2</v>
      </c>
    </row>
    <row r="29" spans="1:36" s="33" customFormat="1" ht="30" customHeight="1">
      <c r="A29" s="34">
        <f t="shared" si="0"/>
        <v>21</v>
      </c>
      <c r="B29" s="25"/>
      <c r="C29" s="25"/>
      <c r="D29" s="25"/>
      <c r="E29" s="25">
        <v>3</v>
      </c>
      <c r="F29" s="25"/>
      <c r="G29" s="25"/>
      <c r="H29" s="25"/>
      <c r="I29" s="25"/>
      <c r="J29" s="25"/>
      <c r="K29" s="32"/>
      <c r="L29" s="35" t="s">
        <v>438</v>
      </c>
      <c r="M29" s="31" t="s">
        <v>439</v>
      </c>
      <c r="N29" s="31"/>
      <c r="O29" s="31" t="s">
        <v>64</v>
      </c>
      <c r="P29" s="28" t="s">
        <v>56</v>
      </c>
      <c r="Q29" s="31"/>
      <c r="R29" s="35" t="s">
        <v>396</v>
      </c>
      <c r="S29" s="35" t="str">
        <f>L29</f>
        <v>SCS0004310</v>
      </c>
      <c r="T29" s="36" t="s">
        <v>414</v>
      </c>
      <c r="U29" s="37" t="s">
        <v>58</v>
      </c>
      <c r="V29" s="37" t="s">
        <v>58</v>
      </c>
      <c r="W29" s="37" t="s">
        <v>70</v>
      </c>
      <c r="X29" s="38" t="s">
        <v>61</v>
      </c>
      <c r="Y29" s="38" t="s">
        <v>61</v>
      </c>
      <c r="Z29" s="38" t="s">
        <v>61</v>
      </c>
      <c r="AA29" s="40">
        <v>8.8000000000000005E-3</v>
      </c>
      <c r="AB29" s="31" t="s">
        <v>61</v>
      </c>
      <c r="AC29" s="31" t="s">
        <v>119</v>
      </c>
      <c r="AD29" s="41"/>
      <c r="AE29" s="41">
        <v>2</v>
      </c>
      <c r="AF29" s="41">
        <v>2</v>
      </c>
      <c r="AG29" s="41">
        <v>2</v>
      </c>
      <c r="AH29" s="41">
        <v>2</v>
      </c>
      <c r="AI29" s="41">
        <v>2</v>
      </c>
      <c r="AJ29" s="31">
        <v>2</v>
      </c>
    </row>
    <row r="30" spans="1:36" s="33" customFormat="1" ht="30" customHeight="1">
      <c r="A30" s="34"/>
      <c r="B30" s="25"/>
      <c r="C30" s="25"/>
      <c r="D30" s="25"/>
      <c r="E30" s="25"/>
      <c r="F30" s="25"/>
      <c r="G30" s="25"/>
      <c r="H30" s="25"/>
      <c r="I30" s="25"/>
      <c r="J30" s="25"/>
      <c r="K30" s="32"/>
      <c r="L30" s="35"/>
      <c r="M30" s="20"/>
      <c r="N30" s="20"/>
      <c r="O30" s="20"/>
      <c r="P30" s="28"/>
      <c r="Q30" s="20"/>
      <c r="R30" s="35"/>
      <c r="S30" s="32"/>
      <c r="T30" s="43"/>
      <c r="U30" s="37"/>
      <c r="V30" s="37"/>
      <c r="W30" s="37"/>
      <c r="X30" s="38"/>
      <c r="Y30" s="38"/>
      <c r="Z30" s="39"/>
      <c r="AA30" s="40"/>
      <c r="AB30" s="42"/>
      <c r="AC30" s="20"/>
      <c r="AD30" s="41"/>
      <c r="AE30" s="41"/>
      <c r="AF30" s="41"/>
      <c r="AG30" s="41"/>
      <c r="AH30" s="41"/>
      <c r="AI30" s="41"/>
      <c r="AJ30" s="20"/>
    </row>
  </sheetData>
  <autoFilter ref="A8:AJ30"/>
  <mergeCells count="36">
    <mergeCell ref="AB7:AB8"/>
    <mergeCell ref="AC7:AC8"/>
    <mergeCell ref="AD7:AD8"/>
    <mergeCell ref="AJ7:AJ8"/>
    <mergeCell ref="V7:V8"/>
    <mergeCell ref="W7:W8"/>
    <mergeCell ref="X7:X8"/>
    <mergeCell ref="Y7:Y8"/>
    <mergeCell ref="Z7:Z8"/>
    <mergeCell ref="AA7:AA8"/>
    <mergeCell ref="AE7:AE8"/>
    <mergeCell ref="AH7:AH8"/>
    <mergeCell ref="AI7:AI8"/>
    <mergeCell ref="AF7:AF8"/>
    <mergeCell ref="AG7:AG8"/>
    <mergeCell ref="U7:U8"/>
    <mergeCell ref="A7:A8"/>
    <mergeCell ref="B7:K7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1:E1"/>
    <mergeCell ref="F1:K1"/>
    <mergeCell ref="L1:M1"/>
    <mergeCell ref="N1:AB6"/>
    <mergeCell ref="A2:M2"/>
    <mergeCell ref="A3:K3"/>
    <mergeCell ref="L3:M3"/>
    <mergeCell ref="A4:M4"/>
    <mergeCell ref="A5:M6"/>
  </mergeCells>
  <phoneticPr fontId="32" type="noConversion"/>
  <conditionalFormatting sqref="W30">
    <cfRule type="cellIs" dxfId="1" priority="3" stopIfTrue="1" operator="equal">
      <formula>“总成件”</formula>
    </cfRule>
  </conditionalFormatting>
  <conditionalFormatting sqref="W21 W25:W29">
    <cfRule type="cellIs" dxfId="0" priority="1" stopIfTrue="1" operator="equal">
      <formula>“总成件”</formula>
    </cfRule>
  </conditionalFormatting>
  <dataValidations count="5">
    <dataValidation type="list" allowBlank="1" showInputMessage="1" showErrorMessage="1" sqref="U9:V30">
      <formula1>"Y,N"</formula1>
    </dataValidation>
    <dataValidation type="list" allowBlank="1" showInputMessage="1" showErrorMessage="1" sqref="AC25:AC30">
      <formula1>"戴姆勒专属,福田专属,平台件,重汽专属,福田重汽共用件,福田戴姆勒共用件，"</formula1>
    </dataValidation>
    <dataValidation type="list" allowBlank="1" showInputMessage="1" showErrorMessage="1" sqref="S30 W21 W25:W30">
      <formula1>"装配总成件,焊接总成件,面料,塑料件,钣金件,机加工件,标准件,非标件,线材件,管材件,圆钢"</formula1>
    </dataValidation>
    <dataValidation type="list" allowBlank="1" showInputMessage="1" showErrorMessage="1" sqref="O9:O30">
      <formula1>"A,B,C,"</formula1>
    </dataValidation>
    <dataValidation type="list" allowBlank="1" showInputMessage="1" showErrorMessage="1" sqref="AB9:AB29">
      <formula1>"镀白锌,发黑,氧化铁皮膜,电泳（ED),——,镀黑锌,热处理（调质处理）,喷漆,"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5"/>
  <sheetViews>
    <sheetView zoomScale="85" zoomScaleNormal="85" workbookViewId="0">
      <selection activeCell="Y8" sqref="Y8"/>
    </sheetView>
  </sheetViews>
  <sheetFormatPr defaultRowHeight="13.5"/>
  <cols>
    <col min="1" max="1" width="4.625" style="74" customWidth="1"/>
    <col min="2" max="4" width="8.625" style="86" customWidth="1"/>
    <col min="5" max="5" width="8.625" style="74" customWidth="1"/>
    <col min="6" max="6" width="10.625" style="86" customWidth="1"/>
    <col min="7" max="7" width="10.625" style="74" customWidth="1"/>
    <col min="8" max="8" width="8.625" style="74" customWidth="1"/>
    <col min="9" max="9" width="10.625" style="86" customWidth="1"/>
    <col min="10" max="10" width="8.625" style="74" customWidth="1"/>
    <col min="11" max="12" width="9" style="74"/>
    <col min="13" max="13" width="4.625" style="74" customWidth="1"/>
    <col min="14" max="17" width="8.625" style="74" customWidth="1"/>
    <col min="18" max="19" width="10.625" style="74" customWidth="1"/>
    <col min="20" max="20" width="8.625" style="74" customWidth="1"/>
    <col min="21" max="21" width="10.625" style="74" customWidth="1"/>
    <col min="22" max="22" width="9" style="74"/>
    <col min="23" max="23" width="10.625" style="74" customWidth="1"/>
    <col min="24" max="24" width="8.625" style="74" customWidth="1"/>
    <col min="25" max="25" width="15.625" style="74" customWidth="1"/>
    <col min="26" max="16384" width="9" style="74"/>
  </cols>
  <sheetData>
    <row r="2" spans="2:25" ht="20.100000000000001" customHeight="1">
      <c r="B2" s="378" t="s">
        <v>596</v>
      </c>
      <c r="C2" s="378" t="s">
        <v>597</v>
      </c>
      <c r="D2" s="378" t="s">
        <v>598</v>
      </c>
      <c r="E2" s="379" t="s">
        <v>599</v>
      </c>
      <c r="F2" s="378" t="s">
        <v>611</v>
      </c>
      <c r="G2" s="381" t="s">
        <v>609</v>
      </c>
      <c r="H2" s="382"/>
      <c r="I2" s="379" t="s">
        <v>614</v>
      </c>
      <c r="J2" s="380"/>
      <c r="K2" s="379">
        <v>9900152903</v>
      </c>
      <c r="L2" s="380"/>
      <c r="N2" s="378" t="s">
        <v>596</v>
      </c>
      <c r="O2" s="378" t="s">
        <v>597</v>
      </c>
      <c r="P2" s="378" t="s">
        <v>598</v>
      </c>
      <c r="Q2" s="379" t="s">
        <v>599</v>
      </c>
      <c r="R2" s="378" t="s">
        <v>611</v>
      </c>
      <c r="S2" s="381" t="s">
        <v>609</v>
      </c>
      <c r="T2" s="382"/>
      <c r="U2" s="379" t="s">
        <v>614</v>
      </c>
      <c r="V2" s="380"/>
      <c r="W2" s="379">
        <v>9900152903</v>
      </c>
      <c r="X2" s="380"/>
    </row>
    <row r="3" spans="2:25" ht="20.100000000000001" customHeight="1">
      <c r="B3" s="378"/>
      <c r="C3" s="378"/>
      <c r="D3" s="378"/>
      <c r="E3" s="379"/>
      <c r="F3" s="378"/>
      <c r="G3" s="80" t="s">
        <v>612</v>
      </c>
      <c r="H3" s="80" t="s">
        <v>607</v>
      </c>
      <c r="I3" s="83" t="s">
        <v>612</v>
      </c>
      <c r="J3" s="80" t="s">
        <v>607</v>
      </c>
      <c r="K3" s="80" t="s">
        <v>612</v>
      </c>
      <c r="L3" s="80" t="s">
        <v>607</v>
      </c>
      <c r="N3" s="378"/>
      <c r="O3" s="378"/>
      <c r="P3" s="378"/>
      <c r="Q3" s="379"/>
      <c r="R3" s="378"/>
      <c r="S3" s="80" t="s">
        <v>612</v>
      </c>
      <c r="T3" s="80" t="s">
        <v>607</v>
      </c>
      <c r="U3" s="83" t="s">
        <v>612</v>
      </c>
      <c r="V3" s="80" t="s">
        <v>607</v>
      </c>
      <c r="W3" s="80" t="s">
        <v>612</v>
      </c>
      <c r="X3" s="80" t="s">
        <v>607</v>
      </c>
    </row>
    <row r="4" spans="2:25" ht="39.950000000000003" customHeight="1">
      <c r="B4" s="383" t="s">
        <v>636</v>
      </c>
      <c r="C4" s="383" t="s">
        <v>635</v>
      </c>
      <c r="D4" s="386" t="s">
        <v>630</v>
      </c>
      <c r="E4" s="389"/>
      <c r="F4" s="83"/>
      <c r="G4" s="75"/>
      <c r="H4" s="75"/>
      <c r="I4" s="83"/>
      <c r="J4" s="75">
        <v>2</v>
      </c>
      <c r="K4" s="75"/>
      <c r="L4" s="75">
        <v>2</v>
      </c>
      <c r="N4" s="383" t="s">
        <v>622</v>
      </c>
      <c r="O4" s="383" t="s">
        <v>623</v>
      </c>
      <c r="P4" s="392" t="s">
        <v>629</v>
      </c>
      <c r="Q4" s="389"/>
      <c r="R4" s="83" t="s">
        <v>624</v>
      </c>
      <c r="S4" s="75"/>
      <c r="T4" s="75">
        <v>3</v>
      </c>
      <c r="U4" s="75"/>
      <c r="V4" s="75">
        <v>3</v>
      </c>
      <c r="W4" s="75"/>
      <c r="X4" s="75">
        <v>3</v>
      </c>
    </row>
    <row r="5" spans="2:25" ht="39.950000000000003" customHeight="1">
      <c r="B5" s="384"/>
      <c r="C5" s="384"/>
      <c r="D5" s="387"/>
      <c r="E5" s="390"/>
      <c r="F5" s="83" t="s">
        <v>613</v>
      </c>
      <c r="G5" s="75"/>
      <c r="H5" s="75">
        <v>3</v>
      </c>
      <c r="I5" s="84"/>
      <c r="J5" s="75">
        <v>3</v>
      </c>
      <c r="K5" s="75"/>
      <c r="L5" s="75">
        <v>3</v>
      </c>
      <c r="N5" s="384"/>
      <c r="O5" s="384"/>
      <c r="P5" s="384"/>
      <c r="Q5" s="390"/>
      <c r="R5" s="83" t="s">
        <v>625</v>
      </c>
      <c r="S5" s="75"/>
      <c r="T5" s="75">
        <v>2</v>
      </c>
      <c r="U5" s="75"/>
      <c r="V5" s="75">
        <v>2</v>
      </c>
      <c r="W5" s="75"/>
      <c r="X5" s="75">
        <v>2</v>
      </c>
    </row>
    <row r="6" spans="2:25" ht="39.950000000000003" customHeight="1">
      <c r="B6" s="384"/>
      <c r="C6" s="384"/>
      <c r="D6" s="387"/>
      <c r="E6" s="390"/>
      <c r="F6" s="83" t="s">
        <v>624</v>
      </c>
      <c r="G6" s="75"/>
      <c r="H6" s="75">
        <v>2</v>
      </c>
      <c r="I6" s="84"/>
      <c r="J6" s="75">
        <v>2</v>
      </c>
      <c r="K6" s="75"/>
      <c r="L6" s="75">
        <v>2</v>
      </c>
      <c r="N6" s="384"/>
      <c r="O6" s="384"/>
      <c r="P6" s="384"/>
      <c r="Q6" s="390"/>
      <c r="R6" s="83" t="s">
        <v>626</v>
      </c>
      <c r="S6" s="75"/>
      <c r="T6" s="75">
        <v>1</v>
      </c>
      <c r="U6" s="75"/>
      <c r="V6" s="75">
        <v>1</v>
      </c>
      <c r="W6" s="75"/>
      <c r="X6" s="75">
        <v>1</v>
      </c>
    </row>
    <row r="7" spans="2:25" ht="39.950000000000003" customHeight="1">
      <c r="B7" s="384"/>
      <c r="C7" s="384"/>
      <c r="D7" s="387"/>
      <c r="E7" s="390"/>
      <c r="F7" s="84" t="s">
        <v>132</v>
      </c>
      <c r="G7" s="75"/>
      <c r="H7" s="75">
        <v>2</v>
      </c>
      <c r="I7" s="84"/>
      <c r="J7" s="75">
        <v>2</v>
      </c>
      <c r="K7" s="75"/>
      <c r="L7" s="75">
        <v>2</v>
      </c>
      <c r="N7" s="384"/>
      <c r="O7" s="384"/>
      <c r="P7" s="384"/>
      <c r="Q7" s="390"/>
      <c r="R7" s="83" t="s">
        <v>627</v>
      </c>
      <c r="S7" s="75"/>
      <c r="T7" s="75">
        <v>2</v>
      </c>
      <c r="U7" s="75"/>
      <c r="V7" s="75">
        <v>2</v>
      </c>
      <c r="W7" s="75"/>
      <c r="X7" s="75">
        <v>2</v>
      </c>
    </row>
    <row r="8" spans="2:25" ht="39.950000000000003" customHeight="1">
      <c r="B8" s="384"/>
      <c r="C8" s="384"/>
      <c r="D8" s="387"/>
      <c r="E8" s="390"/>
      <c r="F8" s="83" t="s">
        <v>616</v>
      </c>
      <c r="G8" s="75"/>
      <c r="H8" s="75">
        <v>2</v>
      </c>
      <c r="I8" s="84"/>
      <c r="J8" s="75">
        <v>2</v>
      </c>
      <c r="K8" s="75"/>
      <c r="L8" s="75">
        <v>2</v>
      </c>
      <c r="N8" s="384"/>
      <c r="O8" s="384"/>
      <c r="P8" s="384"/>
      <c r="Q8" s="390"/>
      <c r="R8" s="83" t="s">
        <v>632</v>
      </c>
      <c r="S8" s="75"/>
      <c r="T8" s="75">
        <v>2</v>
      </c>
      <c r="U8" s="75"/>
      <c r="V8" s="75">
        <v>2</v>
      </c>
      <c r="W8" s="75"/>
      <c r="X8" s="75">
        <v>2</v>
      </c>
    </row>
    <row r="9" spans="2:25" ht="39.950000000000003" customHeight="1">
      <c r="B9" s="384"/>
      <c r="C9" s="384"/>
      <c r="D9" s="387"/>
      <c r="E9" s="390"/>
      <c r="F9" s="83" t="s">
        <v>617</v>
      </c>
      <c r="G9" s="75"/>
      <c r="H9" s="75">
        <v>2</v>
      </c>
      <c r="I9" s="84"/>
      <c r="J9" s="75">
        <v>2</v>
      </c>
      <c r="K9" s="75"/>
      <c r="L9" s="75">
        <v>2</v>
      </c>
      <c r="N9" s="384"/>
      <c r="O9" s="384"/>
      <c r="P9" s="384"/>
      <c r="Q9" s="390"/>
      <c r="R9" s="83" t="s">
        <v>616</v>
      </c>
      <c r="S9" s="75"/>
      <c r="T9" s="75">
        <v>2</v>
      </c>
      <c r="U9" s="75"/>
      <c r="V9" s="75">
        <v>2</v>
      </c>
      <c r="W9" s="75"/>
      <c r="X9" s="75">
        <v>2</v>
      </c>
    </row>
    <row r="10" spans="2:25" ht="39.950000000000003" customHeight="1">
      <c r="B10" s="384"/>
      <c r="C10" s="384"/>
      <c r="D10" s="387"/>
      <c r="E10" s="390"/>
      <c r="F10" s="83" t="s">
        <v>618</v>
      </c>
      <c r="G10" s="75"/>
      <c r="H10" s="75">
        <v>2</v>
      </c>
      <c r="I10" s="84"/>
      <c r="J10" s="75">
        <v>2</v>
      </c>
      <c r="K10" s="75"/>
      <c r="L10" s="75">
        <v>2</v>
      </c>
      <c r="N10" s="384"/>
      <c r="O10" s="384"/>
      <c r="P10" s="384"/>
      <c r="Q10" s="390"/>
      <c r="R10" s="83" t="s">
        <v>677</v>
      </c>
      <c r="S10" s="75"/>
      <c r="T10" s="75">
        <v>1</v>
      </c>
      <c r="U10" s="84"/>
      <c r="V10" s="75"/>
      <c r="W10" s="75"/>
      <c r="X10" s="75"/>
    </row>
    <row r="11" spans="2:25" ht="39.950000000000003" customHeight="1">
      <c r="B11" s="384"/>
      <c r="C11" s="384"/>
      <c r="D11" s="387"/>
      <c r="E11" s="390"/>
      <c r="F11" s="83" t="s">
        <v>620</v>
      </c>
      <c r="G11" s="80" t="s">
        <v>621</v>
      </c>
      <c r="H11" s="75"/>
      <c r="I11" s="84"/>
      <c r="J11" s="75">
        <v>2</v>
      </c>
      <c r="K11" s="80" t="s">
        <v>621</v>
      </c>
      <c r="L11" s="75"/>
      <c r="N11" s="384"/>
      <c r="O11" s="384"/>
      <c r="P11" s="384"/>
      <c r="Q11" s="390"/>
      <c r="R11" s="83"/>
      <c r="S11" s="80"/>
      <c r="T11" s="75"/>
      <c r="U11" s="84"/>
      <c r="V11" s="75"/>
      <c r="W11" s="80"/>
      <c r="X11" s="75"/>
    </row>
    <row r="12" spans="2:25" ht="20.100000000000001" customHeight="1">
      <c r="B12" s="385"/>
      <c r="C12" s="385"/>
      <c r="D12" s="388"/>
      <c r="E12" s="391"/>
      <c r="F12" s="84"/>
      <c r="G12" s="80" t="s">
        <v>610</v>
      </c>
      <c r="H12" s="75">
        <f>SUM(H4:H11)</f>
        <v>13</v>
      </c>
      <c r="I12" s="83" t="s">
        <v>610</v>
      </c>
      <c r="J12" s="75">
        <f>SUM(J4:J11)</f>
        <v>17</v>
      </c>
      <c r="K12" s="80" t="s">
        <v>610</v>
      </c>
      <c r="L12" s="75">
        <f>SUM(L4:L11)</f>
        <v>15</v>
      </c>
      <c r="N12" s="385"/>
      <c r="O12" s="385"/>
      <c r="P12" s="385"/>
      <c r="Q12" s="391"/>
      <c r="R12" s="84"/>
      <c r="S12" s="80" t="s">
        <v>610</v>
      </c>
      <c r="T12" s="75">
        <f>SUM(T4:T11)</f>
        <v>13</v>
      </c>
      <c r="U12" s="83" t="s">
        <v>610</v>
      </c>
      <c r="V12" s="75">
        <f>SUM(V4:V11)</f>
        <v>12</v>
      </c>
      <c r="W12" s="80" t="s">
        <v>610</v>
      </c>
      <c r="X12" s="75">
        <f>SUM(X4:X11)</f>
        <v>12</v>
      </c>
    </row>
    <row r="13" spans="2:25" ht="30" customHeight="1">
      <c r="B13" s="85"/>
      <c r="C13" s="85"/>
      <c r="D13" s="88"/>
      <c r="E13" s="76"/>
      <c r="F13" s="85"/>
      <c r="G13" s="379">
        <v>9900152905</v>
      </c>
      <c r="H13" s="379"/>
      <c r="I13" s="378" t="s">
        <v>633</v>
      </c>
      <c r="J13" s="378"/>
      <c r="K13" s="379">
        <v>9900152906</v>
      </c>
      <c r="L13" s="379"/>
      <c r="N13" s="85"/>
      <c r="O13" s="85"/>
      <c r="P13" s="85"/>
      <c r="Q13" s="76"/>
      <c r="R13" s="85"/>
      <c r="S13" s="379">
        <v>9900152905</v>
      </c>
      <c r="T13" s="379"/>
      <c r="U13" s="378" t="s">
        <v>633</v>
      </c>
      <c r="V13" s="378"/>
      <c r="W13" s="379">
        <v>9900152906</v>
      </c>
      <c r="X13" s="379"/>
    </row>
    <row r="16" spans="2:25" ht="20.100000000000001" customHeight="1"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76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76"/>
    </row>
    <row r="17" spans="2:25" s="244" customFormat="1" ht="35.1" customHeight="1">
      <c r="B17" s="393" t="s">
        <v>645</v>
      </c>
      <c r="C17" s="393"/>
      <c r="D17" s="393"/>
      <c r="E17" s="393"/>
      <c r="F17" s="393"/>
      <c r="G17" s="393" t="s">
        <v>611</v>
      </c>
      <c r="H17" s="393"/>
      <c r="I17" s="393" t="s">
        <v>642</v>
      </c>
      <c r="J17" s="393"/>
      <c r="K17" s="246" t="s">
        <v>612</v>
      </c>
      <c r="L17" s="246" t="s">
        <v>607</v>
      </c>
      <c r="M17" s="247"/>
      <c r="N17" s="393" t="s">
        <v>645</v>
      </c>
      <c r="O17" s="393"/>
      <c r="P17" s="393"/>
      <c r="Q17" s="393"/>
      <c r="R17" s="393"/>
      <c r="S17" s="393" t="s">
        <v>611</v>
      </c>
      <c r="T17" s="393"/>
      <c r="U17" s="393" t="s">
        <v>642</v>
      </c>
      <c r="V17" s="393"/>
      <c r="W17" s="246" t="s">
        <v>612</v>
      </c>
      <c r="X17" s="246" t="s">
        <v>607</v>
      </c>
      <c r="Y17" s="243" t="s">
        <v>648</v>
      </c>
    </row>
    <row r="18" spans="2:25" ht="35.1" customHeight="1">
      <c r="B18" s="394"/>
      <c r="C18" s="394"/>
      <c r="D18" s="394"/>
      <c r="E18" s="394"/>
      <c r="F18" s="394"/>
      <c r="G18" s="378" t="s">
        <v>643</v>
      </c>
      <c r="H18" s="394"/>
      <c r="I18" s="378" t="s">
        <v>644</v>
      </c>
      <c r="J18" s="394"/>
      <c r="K18" s="84"/>
      <c r="L18" s="84">
        <v>4</v>
      </c>
      <c r="M18" s="76"/>
      <c r="N18" s="394"/>
      <c r="O18" s="394"/>
      <c r="P18" s="394"/>
      <c r="Q18" s="394"/>
      <c r="R18" s="394"/>
      <c r="S18" s="378" t="s">
        <v>643</v>
      </c>
      <c r="T18" s="394"/>
      <c r="U18" s="378" t="s">
        <v>644</v>
      </c>
      <c r="V18" s="394"/>
      <c r="W18" s="84"/>
      <c r="X18" s="84">
        <v>4</v>
      </c>
      <c r="Y18" s="82" t="s">
        <v>649</v>
      </c>
    </row>
    <row r="19" spans="2:25" ht="35.1" customHeight="1">
      <c r="B19" s="394"/>
      <c r="C19" s="394"/>
      <c r="D19" s="394"/>
      <c r="E19" s="394"/>
      <c r="F19" s="394"/>
      <c r="G19" s="394"/>
      <c r="H19" s="394"/>
      <c r="I19" s="394"/>
      <c r="J19" s="394"/>
      <c r="K19" s="84"/>
      <c r="L19" s="84"/>
      <c r="M19" s="76"/>
      <c r="N19" s="394"/>
      <c r="O19" s="394"/>
      <c r="P19" s="394"/>
      <c r="Q19" s="394"/>
      <c r="R19" s="394"/>
      <c r="S19" s="378" t="s">
        <v>643</v>
      </c>
      <c r="T19" s="394"/>
      <c r="U19" s="378" t="s">
        <v>644</v>
      </c>
      <c r="V19" s="394"/>
      <c r="W19" s="84"/>
      <c r="X19" s="84">
        <v>4</v>
      </c>
      <c r="Y19" s="82" t="s">
        <v>650</v>
      </c>
    </row>
    <row r="20" spans="2:25" ht="35.1" customHeight="1">
      <c r="B20" s="394"/>
      <c r="C20" s="394"/>
      <c r="D20" s="394"/>
      <c r="E20" s="394"/>
      <c r="F20" s="394"/>
      <c r="G20" s="394"/>
      <c r="H20" s="394"/>
      <c r="I20" s="394"/>
      <c r="J20" s="394"/>
      <c r="K20" s="84"/>
      <c r="L20" s="84"/>
      <c r="M20" s="76"/>
      <c r="N20" s="394"/>
      <c r="O20" s="394"/>
      <c r="P20" s="394"/>
      <c r="Q20" s="394"/>
      <c r="R20" s="394"/>
      <c r="S20" s="378" t="s">
        <v>646</v>
      </c>
      <c r="T20" s="394"/>
      <c r="U20" s="378" t="s">
        <v>647</v>
      </c>
      <c r="V20" s="394"/>
      <c r="W20" s="84"/>
      <c r="X20" s="84">
        <v>4</v>
      </c>
      <c r="Y20" s="82" t="s">
        <v>651</v>
      </c>
    </row>
    <row r="21" spans="2:25" ht="35.1" customHeight="1">
      <c r="B21" s="394"/>
      <c r="C21" s="394"/>
      <c r="D21" s="394"/>
      <c r="E21" s="394"/>
      <c r="F21" s="394"/>
      <c r="G21" s="394"/>
      <c r="H21" s="394"/>
      <c r="I21" s="394"/>
      <c r="J21" s="394"/>
      <c r="K21" s="84"/>
      <c r="L21" s="84"/>
      <c r="M21" s="76"/>
      <c r="N21" s="394"/>
      <c r="O21" s="394"/>
      <c r="P21" s="394"/>
      <c r="Q21" s="394"/>
      <c r="R21" s="394"/>
      <c r="S21" s="394"/>
      <c r="T21" s="394"/>
      <c r="U21" s="394"/>
      <c r="V21" s="394"/>
      <c r="W21" s="84"/>
      <c r="X21" s="84"/>
      <c r="Y21" s="87"/>
    </row>
    <row r="22" spans="2:25" ht="35.1" customHeight="1">
      <c r="B22" s="394"/>
      <c r="C22" s="394"/>
      <c r="D22" s="394"/>
      <c r="E22" s="394"/>
      <c r="F22" s="394"/>
      <c r="G22" s="394"/>
      <c r="H22" s="394"/>
      <c r="I22" s="394"/>
      <c r="J22" s="394"/>
      <c r="K22" s="84"/>
      <c r="L22" s="84"/>
      <c r="M22" s="76"/>
      <c r="N22" s="394"/>
      <c r="O22" s="394"/>
      <c r="P22" s="394"/>
      <c r="Q22" s="394"/>
      <c r="R22" s="394"/>
      <c r="S22" s="394"/>
      <c r="T22" s="394"/>
      <c r="U22" s="394"/>
      <c r="V22" s="394"/>
      <c r="W22" s="84"/>
      <c r="X22" s="84"/>
      <c r="Y22" s="87"/>
    </row>
    <row r="23" spans="2:25" ht="35.1" customHeight="1">
      <c r="B23" s="394"/>
      <c r="C23" s="394"/>
      <c r="D23" s="394"/>
      <c r="E23" s="394"/>
      <c r="F23" s="394"/>
      <c r="G23" s="394"/>
      <c r="H23" s="394"/>
      <c r="I23" s="394"/>
      <c r="J23" s="394"/>
      <c r="K23" s="84"/>
      <c r="L23" s="84"/>
      <c r="M23" s="76"/>
      <c r="N23" s="394"/>
      <c r="O23" s="394"/>
      <c r="P23" s="394"/>
      <c r="Q23" s="394"/>
      <c r="R23" s="394"/>
      <c r="S23" s="394"/>
      <c r="T23" s="394"/>
      <c r="U23" s="394"/>
      <c r="V23" s="394"/>
      <c r="W23" s="84"/>
      <c r="X23" s="84"/>
      <c r="Y23" s="87"/>
    </row>
    <row r="24" spans="2:25" ht="35.1" customHeight="1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76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76"/>
    </row>
    <row r="25" spans="2:25" ht="35.1" customHeight="1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76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76"/>
    </row>
    <row r="26" spans="2:25" ht="35.1" customHeight="1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76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76"/>
    </row>
    <row r="27" spans="2:25" ht="20.100000000000001" customHeight="1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76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76"/>
    </row>
    <row r="28" spans="2:25" ht="20.100000000000001" customHeight="1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76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76"/>
    </row>
    <row r="29" spans="2:25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76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76"/>
    </row>
    <row r="30" spans="2:25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76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76"/>
    </row>
    <row r="31" spans="2:25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76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76"/>
    </row>
    <row r="32" spans="2:25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76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76"/>
    </row>
    <row r="33" spans="2:25">
      <c r="B33" s="85"/>
      <c r="C33" s="85"/>
      <c r="D33" s="85"/>
      <c r="E33" s="76"/>
      <c r="F33" s="85"/>
      <c r="G33" s="76"/>
      <c r="H33" s="76"/>
      <c r="I33" s="85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pans="2:25">
      <c r="B34" s="85"/>
      <c r="C34" s="85"/>
      <c r="D34" s="85"/>
      <c r="E34" s="76"/>
      <c r="F34" s="85"/>
      <c r="G34" s="76"/>
      <c r="H34" s="76"/>
      <c r="I34" s="85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</row>
    <row r="35" spans="2:25">
      <c r="B35" s="85"/>
      <c r="C35" s="85"/>
      <c r="D35" s="85"/>
      <c r="E35" s="76"/>
      <c r="F35" s="85"/>
      <c r="G35" s="76"/>
      <c r="H35" s="76"/>
      <c r="I35" s="85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</row>
  </sheetData>
  <mergeCells count="62">
    <mergeCell ref="U19:V19"/>
    <mergeCell ref="S20:T20"/>
    <mergeCell ref="U20:V20"/>
    <mergeCell ref="S21:T21"/>
    <mergeCell ref="B17:F17"/>
    <mergeCell ref="B18:F23"/>
    <mergeCell ref="N17:R17"/>
    <mergeCell ref="N18:R23"/>
    <mergeCell ref="G23:H23"/>
    <mergeCell ref="I23:J23"/>
    <mergeCell ref="U21:V21"/>
    <mergeCell ref="S22:T22"/>
    <mergeCell ref="U22:V22"/>
    <mergeCell ref="S23:T23"/>
    <mergeCell ref="I20:J20"/>
    <mergeCell ref="U23:V23"/>
    <mergeCell ref="G21:H21"/>
    <mergeCell ref="I21:J21"/>
    <mergeCell ref="G22:H22"/>
    <mergeCell ref="I22:J22"/>
    <mergeCell ref="S13:T13"/>
    <mergeCell ref="G19:H19"/>
    <mergeCell ref="I19:J19"/>
    <mergeCell ref="G20:H20"/>
    <mergeCell ref="S17:T17"/>
    <mergeCell ref="S18:T18"/>
    <mergeCell ref="S19:T19"/>
    <mergeCell ref="U13:V13"/>
    <mergeCell ref="W13:X13"/>
    <mergeCell ref="G17:H17"/>
    <mergeCell ref="I17:J17"/>
    <mergeCell ref="G18:H18"/>
    <mergeCell ref="I18:J18"/>
    <mergeCell ref="G13:H13"/>
    <mergeCell ref="I13:J13"/>
    <mergeCell ref="K13:L13"/>
    <mergeCell ref="U17:V17"/>
    <mergeCell ref="U18:V18"/>
    <mergeCell ref="R2:R3"/>
    <mergeCell ref="S2:T2"/>
    <mergeCell ref="U2:V2"/>
    <mergeCell ref="W2:X2"/>
    <mergeCell ref="N4:N12"/>
    <mergeCell ref="O4:O12"/>
    <mergeCell ref="P4:P12"/>
    <mergeCell ref="Q4:Q12"/>
    <mergeCell ref="N2:N3"/>
    <mergeCell ref="O2:O3"/>
    <mergeCell ref="P2:P3"/>
    <mergeCell ref="Q2:Q3"/>
    <mergeCell ref="F2:F3"/>
    <mergeCell ref="I2:J2"/>
    <mergeCell ref="G2:H2"/>
    <mergeCell ref="K2:L2"/>
    <mergeCell ref="B4:B12"/>
    <mergeCell ref="C4:C12"/>
    <mergeCell ref="D4:D12"/>
    <mergeCell ref="E4:E12"/>
    <mergeCell ref="B2:B3"/>
    <mergeCell ref="C2:C3"/>
    <mergeCell ref="D2:D3"/>
    <mergeCell ref="E2:E3"/>
  </mergeCells>
  <phoneticPr fontId="3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首页</vt:lpstr>
      <vt:lpstr>手动座椅EBOM</vt:lpstr>
      <vt:lpstr>发泡EBOM</vt:lpstr>
      <vt:lpstr>标准件统计</vt:lpstr>
      <vt:lpstr>手动座椅EBOM!Print_Area</vt:lpstr>
      <vt:lpstr>首页!Print_Area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2022-11-17T03:42:08Z</cp:lastPrinted>
  <dcterms:created xsi:type="dcterms:W3CDTF">2006-09-13T11:21:00Z</dcterms:created>
  <dcterms:modified xsi:type="dcterms:W3CDTF">2025-11-20T03:21:24Z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