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RIC\Desktop\20251120报销\"/>
    </mc:Choice>
  </mc:AlternateContent>
  <xr:revisionPtr revIDLastSave="0" documentId="13_ncr:1_{924D492F-B6E2-4B8E-B5F1-506F7FB13B0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物业" sheetId="1" r:id="rId1"/>
  </sheets>
  <externalReferences>
    <externalReference r:id="rId2"/>
  </externalReferences>
  <definedNames>
    <definedName name="cols">[1]Input!$U$4:$V$10</definedName>
    <definedName name="EXPENSE" localSheetId="0">物业!$A$3:$O$37</definedName>
    <definedName name="EXPENSE">#REF!</definedName>
    <definedName name="mileage" localSheetId="0">#REF!</definedName>
    <definedName name="mileage">#REF!</definedName>
    <definedName name="notes" localSheetId="0">[1]Notes!#REF!</definedName>
    <definedName name="notes">[1]Notes!#REF!</definedName>
    <definedName name="_xlnm.Print_Area" localSheetId="0">物业!$A$1:$O$36</definedName>
    <definedName name="机票冲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" l="1"/>
  <c r="F26" i="1"/>
  <c r="E26" i="1"/>
  <c r="D26" i="1"/>
  <c r="S25" i="1"/>
  <c r="O25" i="1"/>
  <c r="N25" i="1"/>
  <c r="M25" i="1"/>
  <c r="L25" i="1"/>
  <c r="K25" i="1"/>
  <c r="J25" i="1"/>
  <c r="I25" i="1"/>
  <c r="H25" i="1"/>
  <c r="G25" i="1"/>
  <c r="C25" i="1"/>
  <c r="S24" i="1"/>
  <c r="O24" i="1"/>
  <c r="N24" i="1"/>
  <c r="N26" i="1" s="1"/>
  <c r="M24" i="1"/>
  <c r="L24" i="1"/>
  <c r="K24" i="1"/>
  <c r="J24" i="1"/>
  <c r="I24" i="1"/>
  <c r="H24" i="1"/>
  <c r="G24" i="1"/>
  <c r="C24" i="1"/>
  <c r="S23" i="1"/>
  <c r="M23" i="1"/>
  <c r="L23" i="1"/>
  <c r="K23" i="1"/>
  <c r="J23" i="1"/>
  <c r="S22" i="1"/>
  <c r="M22" i="1"/>
  <c r="L22" i="1"/>
  <c r="K22" i="1"/>
  <c r="J22" i="1"/>
  <c r="S21" i="1"/>
  <c r="M21" i="1"/>
  <c r="L21" i="1"/>
  <c r="K21" i="1"/>
  <c r="J21" i="1"/>
  <c r="S20" i="1"/>
  <c r="M20" i="1"/>
  <c r="L20" i="1"/>
  <c r="K20" i="1"/>
  <c r="J20" i="1"/>
  <c r="S19" i="1"/>
  <c r="M19" i="1"/>
  <c r="L19" i="1"/>
  <c r="K19" i="1"/>
  <c r="J19" i="1"/>
  <c r="S18" i="1"/>
  <c r="M18" i="1"/>
  <c r="L18" i="1"/>
  <c r="K18" i="1"/>
  <c r="J18" i="1"/>
  <c r="M17" i="1"/>
  <c r="O16" i="1"/>
  <c r="Q16" i="1" s="1"/>
  <c r="O15" i="1"/>
  <c r="Q15" i="1" s="1"/>
  <c r="Q14" i="1"/>
  <c r="Q13" i="1"/>
  <c r="S12" i="1"/>
  <c r="Q12" i="1"/>
  <c r="S11" i="1"/>
  <c r="Q11" i="1"/>
  <c r="S10" i="1"/>
  <c r="O10" i="1"/>
  <c r="Q10" i="1" s="1"/>
  <c r="K26" i="1" l="1"/>
  <c r="Q25" i="1"/>
  <c r="G26" i="1"/>
  <c r="Q22" i="1"/>
  <c r="Q23" i="1"/>
  <c r="I26" i="1"/>
  <c r="L26" i="1"/>
  <c r="M26" i="1"/>
  <c r="O17" i="1"/>
  <c r="Q17" i="1" s="1"/>
  <c r="O21" i="1"/>
  <c r="Q21" i="1" s="1"/>
  <c r="S27" i="1"/>
  <c r="Q24" i="1"/>
  <c r="O20" i="1"/>
  <c r="Q20" i="1" s="1"/>
  <c r="O19" i="1"/>
  <c r="Q19" i="1" s="1"/>
  <c r="O18" i="1"/>
  <c r="Q18" i="1" s="1"/>
  <c r="H26" i="1"/>
  <c r="J26" i="1"/>
  <c r="O26" i="1" l="1"/>
</calcChain>
</file>

<file path=xl/sharedStrings.xml><?xml version="1.0" encoding="utf-8"?>
<sst xmlns="http://schemas.openxmlformats.org/spreadsheetml/2006/main" count="52" uniqueCount="40">
  <si>
    <t xml:space="preserve">  北京光华荣昌汽车部件有限公司</t>
    <phoneticPr fontId="1" type="noConversion"/>
  </si>
  <si>
    <t xml:space="preserve">  费用报销单</t>
    <phoneticPr fontId="1" type="noConversion"/>
  </si>
  <si>
    <t>日期：</t>
    <phoneticPr fontId="1" type="noConversion"/>
  </si>
  <si>
    <t>部门：</t>
    <phoneticPr fontId="1" type="noConversion"/>
  </si>
  <si>
    <t>预算编码：</t>
    <phoneticPr fontId="1" type="noConversion"/>
  </si>
  <si>
    <t>差旅费</t>
    <phoneticPr fontId="1" type="noConversion"/>
  </si>
  <si>
    <t>车辆油费</t>
    <phoneticPr fontId="1" type="noConversion"/>
  </si>
  <si>
    <t>招待费</t>
    <phoneticPr fontId="1" type="noConversion"/>
  </si>
  <si>
    <t>办公费</t>
    <phoneticPr fontId="1" type="noConversion"/>
  </si>
  <si>
    <t>福利费</t>
    <phoneticPr fontId="1" type="noConversion"/>
  </si>
  <si>
    <t>工资</t>
    <phoneticPr fontId="1" type="noConversion"/>
  </si>
  <si>
    <t>保险费</t>
    <phoneticPr fontId="1" type="noConversion"/>
  </si>
  <si>
    <t>劳保费</t>
    <phoneticPr fontId="1" type="noConversion"/>
  </si>
  <si>
    <t>招聘费</t>
    <phoneticPr fontId="1" type="noConversion"/>
  </si>
  <si>
    <t>其他</t>
    <phoneticPr fontId="0" type="noConversion"/>
  </si>
  <si>
    <t>合计</t>
    <phoneticPr fontId="1" type="noConversion"/>
  </si>
  <si>
    <t>序号</t>
    <phoneticPr fontId="0" type="noConversion"/>
  </si>
  <si>
    <t>支出项目</t>
    <phoneticPr fontId="0" type="noConversion"/>
  </si>
  <si>
    <t>具体事由</t>
    <phoneticPr fontId="0" type="noConversion"/>
  </si>
  <si>
    <t>RMB</t>
  </si>
  <si>
    <t>部门直属领导</t>
    <phoneticPr fontId="1" type="noConversion"/>
  </si>
  <si>
    <t>部门最高责任领导</t>
    <phoneticPr fontId="1" type="noConversion"/>
  </si>
  <si>
    <t>集团责任领导</t>
    <phoneticPr fontId="0" type="noConversion"/>
  </si>
  <si>
    <t>财务审核</t>
    <phoneticPr fontId="0" type="noConversion"/>
  </si>
  <si>
    <t>财务总监</t>
    <phoneticPr fontId="1" type="noConversion"/>
  </si>
  <si>
    <t>领款人姓名：</t>
    <phoneticPr fontId="0" type="noConversion"/>
  </si>
  <si>
    <t>我确认我已经了解并遵守公司报销政策</t>
    <phoneticPr fontId="1" type="noConversion"/>
  </si>
  <si>
    <t>卡     号：</t>
    <phoneticPr fontId="0" type="noConversion"/>
  </si>
  <si>
    <t>申请人：</t>
    <phoneticPr fontId="0" type="noConversion"/>
  </si>
  <si>
    <t>开户行地址：</t>
    <phoneticPr fontId="0" type="noConversion"/>
  </si>
  <si>
    <t>车辆过路过桥费</t>
    <phoneticPr fontId="1" type="noConversion"/>
  </si>
  <si>
    <t xml:space="preserve"> </t>
    <phoneticPr fontId="0" type="noConversion"/>
  </si>
  <si>
    <t>合计金额：</t>
    <phoneticPr fontId="0" type="noConversion"/>
  </si>
  <si>
    <t>报销人：刘昊明</t>
    <phoneticPr fontId="1" type="noConversion"/>
  </si>
  <si>
    <t>营销中心</t>
    <phoneticPr fontId="3" type="noConversion"/>
  </si>
  <si>
    <t>差旅费</t>
    <phoneticPr fontId="3" type="noConversion"/>
  </si>
  <si>
    <t>带设计公司参观李尔亚洲总部展厅</t>
    <phoneticPr fontId="3" type="noConversion"/>
  </si>
  <si>
    <t>刘昊明</t>
    <phoneticPr fontId="3" type="noConversion"/>
  </si>
  <si>
    <t>6217991000018930292</t>
    <phoneticPr fontId="3" type="noConversion"/>
  </si>
  <si>
    <t>中国邮政储蓄银行北京昌平区西环路支行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</si>
</sst>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#,##0.00\ ;[Red]\(#,##0.00\)"/>
    <numFmt numFmtId="178" formatCode="&quot;￥&quot;#,##0.00;[Red]\-&quot;￥&quot;#,##0.00"/>
    <numFmt numFmtId="179" formatCode="_-* #,##0.00_-;\-* #,##0.00_-;_-* &quot;-&quot;??_-;_-@_-"/>
    <numFmt numFmtId="180" formatCode="_-* #,##0_-;\-* #,##0_-;_-* &quot;-&quot;??_-;_-@_-"/>
    <numFmt numFmtId="181" formatCode="0.00_ "/>
  </numFmts>
  <fonts count="23" x14ac:knownFonts="1">
    <font>
      <sz val="10"/>
      <name val="Times New Roman"/>
      <family val="1"/>
    </font>
    <font>
      <sz val="10"/>
      <name val="Times New Roman"/>
      <family val="1"/>
    </font>
    <font>
      <b/>
      <sz val="15"/>
      <name val="宋体"/>
      <family val="3"/>
      <charset val="134"/>
    </font>
    <font>
      <sz val="9"/>
      <name val="宋体"/>
      <family val="3"/>
      <charset val="134"/>
    </font>
    <font>
      <b/>
      <sz val="26"/>
      <name val="华文新魏"/>
      <family val="3"/>
      <charset val="134"/>
    </font>
    <font>
      <sz val="22"/>
      <name val="Times New Roman"/>
      <family val="1"/>
    </font>
    <font>
      <sz val="26"/>
      <name val="华文新魏"/>
      <family val="3"/>
      <charset val="134"/>
    </font>
    <font>
      <b/>
      <sz val="22"/>
      <name val="华文楷体"/>
      <family val="3"/>
      <charset val="134"/>
    </font>
    <font>
      <b/>
      <sz val="22"/>
      <name val="宋体"/>
      <family val="3"/>
      <charset val="134"/>
    </font>
    <font>
      <b/>
      <sz val="10"/>
      <name val="Times New Roman"/>
      <family val="1"/>
    </font>
    <font>
      <b/>
      <sz val="16"/>
      <name val="宋体"/>
      <family val="3"/>
      <charset val="134"/>
    </font>
    <font>
      <sz val="16"/>
      <name val="Times New Roman"/>
      <family val="1"/>
    </font>
    <font>
      <b/>
      <sz val="13"/>
      <name val="Times New Roman"/>
      <family val="1"/>
    </font>
    <font>
      <sz val="13"/>
      <name val="宋体"/>
      <family val="3"/>
      <charset val="134"/>
      <scheme val="minor"/>
    </font>
    <font>
      <sz val="13"/>
      <name val="宋体"/>
      <family val="3"/>
      <charset val="134"/>
    </font>
    <font>
      <sz val="11"/>
      <name val="Times New Roman"/>
      <family val="1"/>
    </font>
    <font>
      <sz val="14"/>
      <name val="宋体"/>
      <family val="3"/>
      <charset val="134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宋体"/>
      <family val="3"/>
      <charset val="134"/>
    </font>
    <font>
      <b/>
      <sz val="12"/>
      <name val="Times New Roman"/>
      <family val="1"/>
    </font>
    <font>
      <b/>
      <sz val="11"/>
      <name val="Times New Roman"/>
      <family val="1"/>
    </font>
    <font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7" fontId="1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1" xfId="0" applyFont="1" applyBorder="1"/>
    <xf numFmtId="0" fontId="12" fillId="0" borderId="2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177" fontId="18" fillId="0" borderId="7" xfId="0" applyNumberFormat="1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0" fontId="19" fillId="0" borderId="8" xfId="0" applyFont="1" applyBorder="1"/>
    <xf numFmtId="0" fontId="18" fillId="0" borderId="10" xfId="0" applyFont="1" applyBorder="1"/>
    <xf numFmtId="178" fontId="17" fillId="0" borderId="7" xfId="0" applyNumberFormat="1" applyFont="1" applyBorder="1" applyAlignment="1">
      <alignment horizontal="right" wrapText="1"/>
    </xf>
    <xf numFmtId="0" fontId="10" fillId="0" borderId="7" xfId="0" applyFont="1" applyBorder="1" applyAlignment="1">
      <alignment horizontal="center" vertical="top"/>
    </xf>
    <xf numFmtId="0" fontId="1" fillId="2" borderId="0" xfId="0" applyFont="1" applyFill="1"/>
    <xf numFmtId="180" fontId="1" fillId="0" borderId="0" xfId="1" applyNumberFormat="1" applyFont="1" applyBorder="1"/>
    <xf numFmtId="177" fontId="1" fillId="0" borderId="0" xfId="0" applyNumberFormat="1" applyFont="1"/>
    <xf numFmtId="0" fontId="19" fillId="0" borderId="11" xfId="0" applyFont="1" applyBorder="1"/>
    <xf numFmtId="0" fontId="16" fillId="0" borderId="0" xfId="0" applyFont="1"/>
    <xf numFmtId="0" fontId="19" fillId="0" borderId="0" xfId="0" applyFont="1"/>
    <xf numFmtId="15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4" xfId="0" applyFont="1" applyBorder="1"/>
    <xf numFmtId="0" fontId="10" fillId="0" borderId="0" xfId="0" applyFont="1"/>
    <xf numFmtId="31" fontId="11" fillId="0" borderId="0" xfId="0" applyNumberFormat="1" applyFont="1" applyAlignment="1">
      <alignment horizontal="left"/>
    </xf>
    <xf numFmtId="176" fontId="1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22" fillId="0" borderId="0" xfId="0" applyFont="1"/>
    <xf numFmtId="0" fontId="16" fillId="0" borderId="0" xfId="0" applyFont="1" applyAlignment="1">
      <alignment vertical="center" wrapText="1"/>
    </xf>
    <xf numFmtId="177" fontId="20" fillId="0" borderId="7" xfId="0" applyNumberFormat="1" applyFont="1" applyBorder="1" applyAlignment="1">
      <alignment vertical="center" wrapText="1"/>
    </xf>
    <xf numFmtId="177" fontId="20" fillId="0" borderId="8" xfId="0" applyNumberFormat="1" applyFont="1" applyBorder="1" applyAlignment="1">
      <alignment vertical="center" wrapText="1"/>
    </xf>
    <xf numFmtId="177" fontId="21" fillId="0" borderId="7" xfId="0" applyNumberFormat="1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181" fontId="21" fillId="0" borderId="7" xfId="0" applyNumberFormat="1" applyFont="1" applyBorder="1" applyAlignment="1">
      <alignment vertical="center" wrapText="1"/>
    </xf>
    <xf numFmtId="177" fontId="17" fillId="0" borderId="7" xfId="0" applyNumberFormat="1" applyFont="1" applyBorder="1" applyAlignment="1">
      <alignment vertical="center" wrapText="1"/>
    </xf>
    <xf numFmtId="177" fontId="17" fillId="0" borderId="8" xfId="0" applyNumberFormat="1" applyFont="1" applyBorder="1" applyAlignment="1">
      <alignment vertical="center" wrapText="1"/>
    </xf>
    <xf numFmtId="177" fontId="15" fillId="0" borderId="7" xfId="0" applyNumberFormat="1" applyFont="1" applyBorder="1" applyAlignment="1">
      <alignment vertical="center" wrapText="1"/>
    </xf>
    <xf numFmtId="177" fontId="18" fillId="0" borderId="7" xfId="0" applyNumberFormat="1" applyFont="1" applyBorder="1" applyAlignment="1">
      <alignment vertical="center" wrapText="1"/>
    </xf>
    <xf numFmtId="177" fontId="15" fillId="0" borderId="8" xfId="0" applyNumberFormat="1" applyFont="1" applyBorder="1" applyAlignment="1">
      <alignment vertical="center" wrapText="1"/>
    </xf>
    <xf numFmtId="177" fontId="15" fillId="0" borderId="1" xfId="0" applyNumberFormat="1" applyFont="1" applyBorder="1" applyAlignment="1">
      <alignment vertical="center" wrapText="1"/>
    </xf>
    <xf numFmtId="177" fontId="15" fillId="0" borderId="9" xfId="0" applyNumberFormat="1" applyFont="1" applyBorder="1" applyAlignment="1">
      <alignment vertical="center" wrapText="1"/>
    </xf>
    <xf numFmtId="0" fontId="19" fillId="0" borderId="14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77" fontId="10" fillId="0" borderId="5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</cellXfs>
  <cellStyles count="2">
    <cellStyle name="常规" xfId="0" builtinId="0"/>
    <cellStyle name="千位分隔" xfId="1" builtinId="3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298545</xdr:colOff>
      <xdr:row>0</xdr:row>
      <xdr:rowOff>0</xdr:rowOff>
    </xdr:from>
    <xdr:to>
      <xdr:col>6</xdr:col>
      <xdr:colOff>671688</xdr:colOff>
      <xdr:row>4</xdr:row>
      <xdr:rowOff>94700</xdr:rowOff>
    </xdr:to>
    <xdr:pic>
      <xdr:nvPicPr>
        <xdr:cNvPr id="2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4445" y="0"/>
          <a:ext cx="3630692" cy="14663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5991;&#20214;\&#36130;&#21153;&#21508;&#39033;&#25253;&#34920;\&#36130;&#21153;8.8\&#36153;&#29992;&#25253;&#38144;&#2133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Notes"/>
      <sheetName val="物业"/>
      <sheetName val="11"/>
      <sheetName val="食堂"/>
      <sheetName val="办公室"/>
      <sheetName val="每月油费"/>
      <sheetName val="12"/>
      <sheetName val="Module1"/>
      <sheetName val="张强"/>
      <sheetName val="机票冲账"/>
      <sheetName val="工会"/>
      <sheetName val="其他"/>
    </sheetNames>
    <sheetDataSet>
      <sheetData sheetId="0">
        <row r="4">
          <cell r="U4">
            <v>1</v>
          </cell>
          <cell r="V4" t="str">
            <v>Petrol</v>
          </cell>
        </row>
        <row r="5">
          <cell r="U5">
            <v>2</v>
          </cell>
          <cell r="V5" t="str">
            <v>Other car expense</v>
          </cell>
        </row>
        <row r="6">
          <cell r="U6">
            <v>3</v>
          </cell>
          <cell r="V6" t="str">
            <v>Mileage allowance</v>
          </cell>
        </row>
        <row r="7">
          <cell r="U7">
            <v>4</v>
          </cell>
          <cell r="V7" t="str">
            <v>Travel</v>
          </cell>
        </row>
        <row r="8">
          <cell r="U8">
            <v>5</v>
          </cell>
          <cell r="V8" t="str">
            <v>Subsistence</v>
          </cell>
        </row>
        <row r="9">
          <cell r="U9">
            <v>6</v>
          </cell>
          <cell r="V9" t="str">
            <v>Entertaining</v>
          </cell>
        </row>
        <row r="10">
          <cell r="U10">
            <v>7</v>
          </cell>
          <cell r="V10" t="str">
            <v>Other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9">
          <cell r="Q29">
            <v>0</v>
          </cell>
        </row>
        <row r="32">
          <cell r="Q32">
            <v>0</v>
          </cell>
        </row>
        <row r="40">
          <cell r="I4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S36"/>
  <sheetViews>
    <sheetView showGridLines="0" showZeros="0" tabSelected="1" showWhiteSpace="0" view="pageLayout" topLeftCell="A22" zoomScale="67" zoomScaleNormal="75" zoomScalePageLayoutView="67" workbookViewId="0">
      <selection activeCell="M43" sqref="M43"/>
    </sheetView>
  </sheetViews>
  <sheetFormatPr defaultColWidth="2.7109375" defaultRowHeight="13.15" x14ac:dyDescent="0.4"/>
  <cols>
    <col min="1" max="1" width="10.2109375" style="2" customWidth="1"/>
    <col min="2" max="2" width="23.5703125" style="2" customWidth="1"/>
    <col min="3" max="3" width="48.0703125" style="2" customWidth="1"/>
    <col min="4" max="6" width="17" style="2" customWidth="1"/>
    <col min="7" max="7" width="15.5" style="2" customWidth="1"/>
    <col min="8" max="11" width="17" style="2" customWidth="1"/>
    <col min="12" max="12" width="15.2109375" style="2" customWidth="1"/>
    <col min="13" max="14" width="17" style="2" customWidth="1"/>
    <col min="15" max="15" width="19" style="2" customWidth="1"/>
    <col min="16" max="16" width="2.7109375" style="2"/>
    <col min="17" max="17" width="9.28515625" style="2" bestFit="1" customWidth="1"/>
    <col min="18" max="30" width="0" style="2" hidden="1" customWidth="1"/>
    <col min="31" max="16384" width="2.7109375" style="2"/>
  </cols>
  <sheetData>
    <row r="1" spans="1:19" ht="19.149999999999999" x14ac:dyDescent="0.45">
      <c r="A1" s="1"/>
    </row>
    <row r="2" spans="1:19" ht="27" customHeight="1" x14ac:dyDescent="0.4">
      <c r="A2" s="3" t="s">
        <v>0</v>
      </c>
    </row>
    <row r="3" spans="1:19" ht="24" customHeight="1" x14ac:dyDescent="0.4">
      <c r="B3" s="4"/>
      <c r="C3" s="4"/>
      <c r="H3" s="5"/>
      <c r="I3" s="6"/>
      <c r="J3" s="6"/>
    </row>
    <row r="4" spans="1:19" ht="37.5" customHeight="1" x14ac:dyDescent="0.8">
      <c r="A4" s="7" t="s">
        <v>1</v>
      </c>
      <c r="B4" s="8"/>
      <c r="C4" s="9"/>
      <c r="G4" s="10"/>
    </row>
    <row r="5" spans="1:19" ht="28.5" x14ac:dyDescent="0.8">
      <c r="A5" s="11"/>
      <c r="B5" s="11"/>
      <c r="C5" s="9"/>
      <c r="G5" s="12"/>
      <c r="M5" s="13"/>
    </row>
    <row r="6" spans="1:19" ht="21" x14ac:dyDescent="0.55000000000000004">
      <c r="A6" s="14" t="s">
        <v>2</v>
      </c>
      <c r="B6" s="45">
        <v>45981</v>
      </c>
      <c r="C6" s="14" t="s">
        <v>33</v>
      </c>
      <c r="D6" s="15"/>
      <c r="E6" s="16" t="s">
        <v>3</v>
      </c>
      <c r="F6" s="44" t="s">
        <v>34</v>
      </c>
      <c r="G6" s="15"/>
      <c r="H6" s="15"/>
      <c r="I6" s="15"/>
      <c r="J6" s="15"/>
      <c r="K6" s="15"/>
      <c r="L6" s="16" t="s">
        <v>4</v>
      </c>
      <c r="M6" s="48"/>
    </row>
    <row r="7" spans="1:19" ht="22.5" customHeight="1" x14ac:dyDescent="0.45">
      <c r="A7" s="17"/>
      <c r="B7" s="18"/>
      <c r="C7" s="18"/>
      <c r="D7" s="63" t="s">
        <v>5</v>
      </c>
      <c r="E7" s="63" t="s">
        <v>6</v>
      </c>
      <c r="F7" s="63" t="s">
        <v>30</v>
      </c>
      <c r="G7" s="63" t="s">
        <v>7</v>
      </c>
      <c r="H7" s="63" t="s">
        <v>8</v>
      </c>
      <c r="I7" s="63" t="s">
        <v>9</v>
      </c>
      <c r="J7" s="63" t="s">
        <v>10</v>
      </c>
      <c r="K7" s="63" t="s">
        <v>11</v>
      </c>
      <c r="L7" s="63" t="s">
        <v>12</v>
      </c>
      <c r="M7" s="63" t="s">
        <v>13</v>
      </c>
      <c r="N7" s="63" t="s">
        <v>14</v>
      </c>
      <c r="O7" s="63" t="s">
        <v>15</v>
      </c>
      <c r="P7" s="13"/>
      <c r="Q7" s="13"/>
      <c r="R7" s="13"/>
    </row>
    <row r="8" spans="1:19" ht="22.5" customHeight="1" x14ac:dyDescent="0.4">
      <c r="A8" s="19" t="s">
        <v>16</v>
      </c>
      <c r="B8" s="20" t="s">
        <v>17</v>
      </c>
      <c r="C8" s="20" t="s">
        <v>18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13"/>
      <c r="Q8" s="13"/>
      <c r="R8" s="13"/>
    </row>
    <row r="9" spans="1:19" x14ac:dyDescent="0.4">
      <c r="A9" s="21"/>
      <c r="B9" s="22"/>
      <c r="C9" s="22"/>
      <c r="D9" s="23" t="s">
        <v>19</v>
      </c>
      <c r="E9" s="24" t="s">
        <v>19</v>
      </c>
      <c r="F9" s="23" t="s">
        <v>19</v>
      </c>
      <c r="G9" s="24" t="s">
        <v>19</v>
      </c>
      <c r="H9" s="24" t="s">
        <v>19</v>
      </c>
      <c r="I9" s="24" t="s">
        <v>19</v>
      </c>
      <c r="J9" s="24" t="s">
        <v>19</v>
      </c>
      <c r="K9" s="24" t="s">
        <v>19</v>
      </c>
      <c r="L9" s="24" t="s">
        <v>19</v>
      </c>
      <c r="M9" s="24" t="s">
        <v>19</v>
      </c>
      <c r="N9" s="24" t="s">
        <v>19</v>
      </c>
      <c r="O9" s="24" t="s">
        <v>19</v>
      </c>
      <c r="P9" s="13"/>
      <c r="Q9" s="13"/>
      <c r="R9" s="13"/>
    </row>
    <row r="10" spans="1:19" s="26" customFormat="1" ht="34.5" customHeight="1" x14ac:dyDescent="0.4">
      <c r="A10" s="46">
        <v>1</v>
      </c>
      <c r="B10" s="47" t="s">
        <v>35</v>
      </c>
      <c r="C10" s="47" t="s">
        <v>36</v>
      </c>
      <c r="D10" s="50">
        <v>1896.11</v>
      </c>
      <c r="E10" s="50"/>
      <c r="F10" s="50"/>
      <c r="G10" s="50"/>
      <c r="H10" s="50"/>
      <c r="I10" s="50"/>
      <c r="J10" s="50"/>
      <c r="K10" s="50"/>
      <c r="L10" s="50"/>
      <c r="M10" s="51"/>
      <c r="N10" s="50"/>
      <c r="O10" s="52">
        <f>SUM(D10:N10)</f>
        <v>1896.11</v>
      </c>
      <c r="Q10" s="26" t="e">
        <f>IF(#REF!&lt;&gt;SUM(G10:O10),"ERROR","O.K.")</f>
        <v>#REF!</v>
      </c>
      <c r="S10" s="26">
        <f>[1]Input!Q15</f>
        <v>0</v>
      </c>
    </row>
    <row r="11" spans="1:19" s="26" customFormat="1" ht="31.5" customHeight="1" x14ac:dyDescent="0.4">
      <c r="A11" s="46">
        <v>2</v>
      </c>
      <c r="B11" s="49"/>
      <c r="C11" s="47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50"/>
      <c r="O11" s="52"/>
      <c r="Q11" s="26" t="e">
        <f>IF(#REF!&lt;&gt;SUM(G11:O11),"ERROR","O.K.")</f>
        <v>#REF!</v>
      </c>
      <c r="S11" s="26">
        <f>[1]Input!Q16</f>
        <v>0</v>
      </c>
    </row>
    <row r="12" spans="1:19" s="26" customFormat="1" ht="31.5" customHeight="1" x14ac:dyDescent="0.4">
      <c r="A12" s="46">
        <v>3</v>
      </c>
      <c r="B12" s="47"/>
      <c r="C12" s="47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50"/>
      <c r="O12" s="52"/>
      <c r="Q12" s="26" t="e">
        <f>IF(#REF!&lt;&gt;SUM(G12:O12),"ERROR","O.K.")</f>
        <v>#REF!</v>
      </c>
      <c r="S12" s="26">
        <f>[1]Input!Q17</f>
        <v>0</v>
      </c>
    </row>
    <row r="13" spans="1:19" s="26" customFormat="1" ht="27.75" customHeight="1" x14ac:dyDescent="0.4">
      <c r="A13" s="46">
        <v>4</v>
      </c>
      <c r="B13" s="47"/>
      <c r="C13" s="47"/>
      <c r="D13" s="53"/>
      <c r="E13" s="53"/>
      <c r="F13" s="53"/>
      <c r="G13" s="54"/>
      <c r="H13" s="53"/>
      <c r="I13" s="53"/>
      <c r="J13" s="53"/>
      <c r="K13" s="53"/>
      <c r="L13" s="53"/>
      <c r="M13" s="53"/>
      <c r="N13" s="50"/>
      <c r="O13" s="52"/>
      <c r="Q13" s="26" t="e">
        <f>IF(#REF!&lt;&gt;SUM(G13:O13),"ERROR","O.K.")</f>
        <v>#REF!</v>
      </c>
    </row>
    <row r="14" spans="1:19" s="26" customFormat="1" ht="27.75" customHeight="1" x14ac:dyDescent="0.4">
      <c r="A14" s="46">
        <v>5</v>
      </c>
      <c r="B14" s="25"/>
      <c r="C14" s="25"/>
      <c r="D14" s="55"/>
      <c r="E14" s="55"/>
      <c r="F14" s="55"/>
      <c r="G14" s="55"/>
      <c r="H14" s="55"/>
      <c r="I14" s="55"/>
      <c r="J14" s="55"/>
      <c r="K14" s="55"/>
      <c r="L14" s="55"/>
      <c r="M14" s="56"/>
      <c r="N14" s="55"/>
      <c r="O14" s="57"/>
      <c r="Q14" s="26" t="e">
        <f>IF(#REF!&lt;&gt;SUM(N14:O14),"ERROR","O.K.")</f>
        <v>#REF!</v>
      </c>
    </row>
    <row r="15" spans="1:19" s="26" customFormat="1" ht="27.75" customHeight="1" x14ac:dyDescent="0.4">
      <c r="A15" s="46">
        <v>6</v>
      </c>
      <c r="B15" s="25"/>
      <c r="C15" s="25"/>
      <c r="D15" s="57"/>
      <c r="E15" s="57"/>
      <c r="F15" s="57"/>
      <c r="G15" s="57"/>
      <c r="H15" s="58"/>
      <c r="I15" s="57"/>
      <c r="J15" s="57"/>
      <c r="K15" s="57"/>
      <c r="L15" s="57"/>
      <c r="M15" s="59"/>
      <c r="N15" s="57"/>
      <c r="O15" s="57">
        <f t="shared" ref="O15:O21" si="0">SUM(D15:N15)</f>
        <v>0</v>
      </c>
      <c r="Q15" s="26" t="e">
        <f>IF(#REF!&lt;&gt;SUM(G15:O15),"ERROR","O.K.")</f>
        <v>#REF!</v>
      </c>
    </row>
    <row r="16" spans="1:19" s="26" customFormat="1" ht="27.75" customHeight="1" x14ac:dyDescent="0.4">
      <c r="A16" s="46">
        <v>7</v>
      </c>
      <c r="B16" s="25"/>
      <c r="C16" s="25"/>
      <c r="D16" s="57"/>
      <c r="E16" s="57"/>
      <c r="F16" s="57"/>
      <c r="G16" s="57"/>
      <c r="H16" s="57"/>
      <c r="I16" s="57"/>
      <c r="J16" s="57"/>
      <c r="K16" s="57"/>
      <c r="L16" s="57"/>
      <c r="M16" s="59"/>
      <c r="N16" s="57"/>
      <c r="O16" s="57">
        <f t="shared" si="0"/>
        <v>0</v>
      </c>
      <c r="Q16" s="26" t="e">
        <f>IF(#REF!&lt;&gt;SUM(G16:O16),"ERROR","O.K.")</f>
        <v>#REF!</v>
      </c>
    </row>
    <row r="17" spans="1:19" s="26" customFormat="1" ht="27.75" customHeight="1" x14ac:dyDescent="0.4">
      <c r="A17" s="46">
        <v>8</v>
      </c>
      <c r="B17" s="25"/>
      <c r="C17" s="25"/>
      <c r="D17" s="57"/>
      <c r="E17" s="57"/>
      <c r="F17" s="57"/>
      <c r="G17" s="57"/>
      <c r="H17" s="57"/>
      <c r="I17" s="57"/>
      <c r="J17" s="57"/>
      <c r="K17" s="57"/>
      <c r="L17" s="57"/>
      <c r="M17" s="59">
        <f>IF([1]Input!$D22="Entertaining",F17,0)</f>
        <v>0</v>
      </c>
      <c r="N17" s="57"/>
      <c r="O17" s="57">
        <f t="shared" si="0"/>
        <v>0</v>
      </c>
      <c r="Q17" s="26" t="e">
        <f>IF(#REF!&lt;&gt;SUM(G17:O17),"ERROR","O.K.")</f>
        <v>#REF!</v>
      </c>
    </row>
    <row r="18" spans="1:19" s="26" customFormat="1" ht="27.75" customHeight="1" x14ac:dyDescent="0.4">
      <c r="A18" s="46">
        <v>9</v>
      </c>
      <c r="B18" s="25"/>
      <c r="C18" s="25"/>
      <c r="D18" s="57"/>
      <c r="E18" s="57"/>
      <c r="F18" s="57"/>
      <c r="G18" s="57"/>
      <c r="H18" s="57"/>
      <c r="I18" s="57"/>
      <c r="J18" s="57">
        <f>IF([1]Input!$D23="Hotel  Telephone",F18,0)</f>
        <v>0</v>
      </c>
      <c r="K18" s="57">
        <f>IF([1]Input!$D23="Hotel  Other",F18,0)</f>
        <v>0</v>
      </c>
      <c r="L18" s="57">
        <f>IF([1]Input!$D23="Non-hotel Subsistence",F18,0)</f>
        <v>0</v>
      </c>
      <c r="M18" s="59">
        <f>IF([1]Input!$D23="Entertaining",F18,0)</f>
        <v>0</v>
      </c>
      <c r="N18" s="57"/>
      <c r="O18" s="57">
        <f t="shared" si="0"/>
        <v>0</v>
      </c>
      <c r="Q18" s="26" t="e">
        <f>IF(#REF!&lt;&gt;SUM(G18:O18),"ERROR","O.K.")</f>
        <v>#REF!</v>
      </c>
      <c r="S18" s="26">
        <f>[1]Input!Q18</f>
        <v>0</v>
      </c>
    </row>
    <row r="19" spans="1:19" s="26" customFormat="1" ht="27.75" customHeight="1" x14ac:dyDescent="0.4">
      <c r="A19" s="46">
        <v>10</v>
      </c>
      <c r="B19" s="25"/>
      <c r="C19" s="25"/>
      <c r="D19" s="57"/>
      <c r="E19" s="57"/>
      <c r="F19" s="57"/>
      <c r="G19" s="57"/>
      <c r="H19" s="57"/>
      <c r="I19" s="57"/>
      <c r="J19" s="57">
        <f>IF([1]Input!$D24="Hotel  Telephone",F19,0)</f>
        <v>0</v>
      </c>
      <c r="K19" s="57">
        <f>IF([1]Input!$D24="Hotel  Other",F19,0)</f>
        <v>0</v>
      </c>
      <c r="L19" s="57">
        <f>IF([1]Input!$D24="Non-hotel Subsistence",F19,0)</f>
        <v>0</v>
      </c>
      <c r="M19" s="59">
        <f>IF([1]Input!$D24="Entertaining",F19,0)</f>
        <v>0</v>
      </c>
      <c r="N19" s="57"/>
      <c r="O19" s="57">
        <f t="shared" si="0"/>
        <v>0</v>
      </c>
      <c r="Q19" s="26" t="e">
        <f>IF(#REF!&lt;&gt;SUM(G19:O19),"ERROR","O.K.")</f>
        <v>#REF!</v>
      </c>
      <c r="S19" s="26">
        <f>[1]Input!Q19</f>
        <v>0</v>
      </c>
    </row>
    <row r="20" spans="1:19" s="26" customFormat="1" ht="27.75" customHeight="1" x14ac:dyDescent="0.4">
      <c r="A20" s="46">
        <v>11</v>
      </c>
      <c r="B20" s="25"/>
      <c r="C20" s="25"/>
      <c r="D20" s="57"/>
      <c r="E20" s="57"/>
      <c r="F20" s="57"/>
      <c r="G20" s="57"/>
      <c r="H20" s="57"/>
      <c r="I20" s="57"/>
      <c r="J20" s="57">
        <f>IF([1]Input!$D25="Hotel  Telephone",F20,0)</f>
        <v>0</v>
      </c>
      <c r="K20" s="57">
        <f>IF([1]Input!$D25="Hotel  Other",F20,0)</f>
        <v>0</v>
      </c>
      <c r="L20" s="57">
        <f>IF([1]Input!$D25="Non-hotel Subsistence",F20,0)</f>
        <v>0</v>
      </c>
      <c r="M20" s="59">
        <f>IF([1]Input!$D25="Entertaining",F20,0)</f>
        <v>0</v>
      </c>
      <c r="N20" s="57"/>
      <c r="O20" s="57">
        <f t="shared" si="0"/>
        <v>0</v>
      </c>
      <c r="Q20" s="26" t="e">
        <f>IF(#REF!&lt;&gt;SUM(G20:O20),"ERROR","O.K.")</f>
        <v>#REF!</v>
      </c>
      <c r="S20" s="26">
        <f>[1]Input!Q20</f>
        <v>0</v>
      </c>
    </row>
    <row r="21" spans="1:19" s="26" customFormat="1" ht="27.75" customHeight="1" x14ac:dyDescent="0.4">
      <c r="A21" s="46">
        <v>12</v>
      </c>
      <c r="B21" s="25"/>
      <c r="C21" s="25"/>
      <c r="D21" s="57"/>
      <c r="E21" s="57"/>
      <c r="F21" s="57"/>
      <c r="G21" s="57"/>
      <c r="H21" s="57"/>
      <c r="I21" s="57"/>
      <c r="J21" s="57">
        <f>IF([1]Input!$D26="Hotel  Telephone",F21,0)</f>
        <v>0</v>
      </c>
      <c r="K21" s="57">
        <f>IF([1]Input!$D26="Hotel  Other",F21,0)</f>
        <v>0</v>
      </c>
      <c r="L21" s="57">
        <f>IF([1]Input!$D26="Non-hotel Subsistence",F21,0)</f>
        <v>0</v>
      </c>
      <c r="M21" s="59">
        <f>IF([1]Input!$D26="Entertaining",F21,0)</f>
        <v>0</v>
      </c>
      <c r="N21" s="57"/>
      <c r="O21" s="57">
        <f t="shared" si="0"/>
        <v>0</v>
      </c>
      <c r="Q21" s="26" t="e">
        <f>IF(#REF!&lt;&gt;SUM(G21:O21),"ERROR","O.K.")</f>
        <v>#REF!</v>
      </c>
      <c r="S21" s="26">
        <f>[1]Input!Q21</f>
        <v>0</v>
      </c>
    </row>
    <row r="22" spans="1:19" s="26" customFormat="1" ht="27.75" customHeight="1" x14ac:dyDescent="0.4">
      <c r="A22" s="46">
        <v>13</v>
      </c>
      <c r="B22" s="25"/>
      <c r="C22" s="25"/>
      <c r="D22" s="57"/>
      <c r="E22" s="57"/>
      <c r="F22" s="57"/>
      <c r="G22" s="57"/>
      <c r="H22" s="57"/>
      <c r="I22" s="57"/>
      <c r="J22" s="57">
        <f>IF([1]Input!$D27="Hotel  Telephone",F22,0)</f>
        <v>0</v>
      </c>
      <c r="K22" s="57">
        <f>IF([1]Input!$D27="Hotel  Other",F22,0)</f>
        <v>0</v>
      </c>
      <c r="L22" s="57">
        <f>IF([1]Input!$D27="Non-hotel Subsistence",F22,0)</f>
        <v>0</v>
      </c>
      <c r="M22" s="59">
        <f>IF([1]Input!$D27="Entertaining",F22,0)</f>
        <v>0</v>
      </c>
      <c r="N22" s="57"/>
      <c r="O22" s="57"/>
      <c r="Q22" s="26" t="e">
        <f>IF(#REF!&lt;&gt;SUM(G22:O22),"ERROR","O.K.")</f>
        <v>#REF!</v>
      </c>
      <c r="S22" s="26">
        <f>[1]Input!Q22</f>
        <v>0</v>
      </c>
    </row>
    <row r="23" spans="1:19" s="26" customFormat="1" ht="27.75" customHeight="1" x14ac:dyDescent="0.4">
      <c r="A23" s="46">
        <v>14</v>
      </c>
      <c r="B23" s="25"/>
      <c r="C23" s="25"/>
      <c r="D23" s="57"/>
      <c r="E23" s="57"/>
      <c r="F23" s="57"/>
      <c r="G23" s="57"/>
      <c r="H23" s="57"/>
      <c r="I23" s="57"/>
      <c r="J23" s="57">
        <f>IF([1]Input!$D28="Hotel  Telephone",F23,0)</f>
        <v>0</v>
      </c>
      <c r="K23" s="57">
        <f>IF([1]Input!$D28="Hotel  Other",F23,0)</f>
        <v>0</v>
      </c>
      <c r="L23" s="57">
        <f>IF([1]Input!$D28="Non-hotel Subsistence",F23,0)</f>
        <v>0</v>
      </c>
      <c r="M23" s="59">
        <f>IF([1]Input!$D28="Entertaining",F23,0)</f>
        <v>0</v>
      </c>
      <c r="N23" s="57"/>
      <c r="O23" s="57"/>
      <c r="Q23" s="26" t="e">
        <f>IF(#REF!&lt;&gt;SUM(G23:O23),"ERROR","O.K.")</f>
        <v>#REF!</v>
      </c>
      <c r="S23" s="26">
        <f>[1]Input!Q23</f>
        <v>0</v>
      </c>
    </row>
    <row r="24" spans="1:19" s="26" customFormat="1" ht="27.75" customHeight="1" x14ac:dyDescent="0.45">
      <c r="A24" s="46">
        <v>15</v>
      </c>
      <c r="B24" s="28"/>
      <c r="C24" s="29" t="str">
        <f>T([1]Input!C30)</f>
        <v/>
      </c>
      <c r="D24" s="57"/>
      <c r="E24" s="57"/>
      <c r="F24" s="57"/>
      <c r="G24" s="57">
        <f>IF([1]Input!$D29="Travel",F24,0)</f>
        <v>0</v>
      </c>
      <c r="H24" s="57">
        <f>IF([1]Input!$D29="Hotel  Accommodation",F24,0)</f>
        <v>0</v>
      </c>
      <c r="I24" s="57">
        <f>IF([1]Input!$D29="Hotel Food",F24,0)</f>
        <v>0</v>
      </c>
      <c r="J24" s="57">
        <f>IF([1]Input!$D29="Hotel  Telephone",F24,0)</f>
        <v>0</v>
      </c>
      <c r="K24" s="57">
        <f>IF([1]Input!$D29="Hotel  Other",F24,0)</f>
        <v>0</v>
      </c>
      <c r="L24" s="57">
        <f>IF([1]Input!$D29="Non-hotel Subsistence",F24,0)</f>
        <v>0</v>
      </c>
      <c r="M24" s="59">
        <f>IF([1]Input!$D29="Entertaining",F24,0)</f>
        <v>0</v>
      </c>
      <c r="N24" s="57">
        <f>IF([1]Input!$D29="Training",F24,0)</f>
        <v>0</v>
      </c>
      <c r="O24" s="57">
        <f>IF([1]Input!$D29="Other",F24,0)</f>
        <v>0</v>
      </c>
      <c r="Q24" s="26" t="e">
        <f>IF(#REF!&lt;&gt;SUM(G24:O24),"ERROR","O.K.")</f>
        <v>#REF!</v>
      </c>
      <c r="S24" s="26">
        <f>[1]Input!Q29</f>
        <v>0</v>
      </c>
    </row>
    <row r="25" spans="1:19" s="26" customFormat="1" ht="27.75" customHeight="1" x14ac:dyDescent="0.45">
      <c r="A25" s="46">
        <v>16</v>
      </c>
      <c r="B25" s="28"/>
      <c r="C25" s="29" t="str">
        <f>T([1]Input!C32)</f>
        <v/>
      </c>
      <c r="D25" s="57"/>
      <c r="E25" s="57"/>
      <c r="F25" s="60"/>
      <c r="G25" s="60">
        <f>IF([1]Input!$D31="Travel",F25,0)</f>
        <v>0</v>
      </c>
      <c r="H25" s="60">
        <f>IF([1]Input!$D31="Hotel  Accommodation",F25,0)</f>
        <v>0</v>
      </c>
      <c r="I25" s="60">
        <f>IF([1]Input!$D31="Hotel Food",F25,0)</f>
        <v>0</v>
      </c>
      <c r="J25" s="60">
        <f>IF([1]Input!$D31="Hotel  Telephone",F25,0)</f>
        <v>0</v>
      </c>
      <c r="K25" s="60">
        <f>IF([1]Input!$D31="Hotel  Other",F25,0)</f>
        <v>0</v>
      </c>
      <c r="L25" s="60">
        <f>IF([1]Input!$D31="Non-hotel Subsistence",F25,0)</f>
        <v>0</v>
      </c>
      <c r="M25" s="61">
        <f>IF([1]Input!$D31="Entertaining",F25,0)</f>
        <v>0</v>
      </c>
      <c r="N25" s="60">
        <f>IF([1]Input!$D31="Training",F25,0)</f>
        <v>0</v>
      </c>
      <c r="O25" s="60">
        <f>IF([1]Input!$D31="Other",F25,0)</f>
        <v>0</v>
      </c>
      <c r="Q25" s="26" t="e">
        <f>IF(#REF!&lt;&gt;SUM(G25:O25),"ERROR","O.K.")</f>
        <v>#REF!</v>
      </c>
      <c r="S25" s="26">
        <f>[1]Input!Q32</f>
        <v>0</v>
      </c>
    </row>
    <row r="26" spans="1:19" ht="18.75" customHeight="1" x14ac:dyDescent="0.5">
      <c r="A26" s="30"/>
      <c r="B26" s="31" t="s">
        <v>32</v>
      </c>
      <c r="C26" s="32"/>
      <c r="D26" s="27">
        <f t="shared" ref="D26:N26" si="1">SUM(D10:D25)</f>
        <v>1896.11</v>
      </c>
      <c r="E26" s="27">
        <f t="shared" si="1"/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33">
        <f>SUM(D26:N26)</f>
        <v>1896.11</v>
      </c>
      <c r="Q26" s="2" t="e">
        <f>IF(#REF!&lt;&gt;[1]Input!I40,"ERROR","O.K.")</f>
        <v>#REF!</v>
      </c>
    </row>
    <row r="27" spans="1:19" s="35" customFormat="1" ht="22.5" customHeight="1" x14ac:dyDescent="0.4">
      <c r="A27" s="70" t="s">
        <v>20</v>
      </c>
      <c r="B27" s="70"/>
      <c r="C27" s="34" t="s">
        <v>21</v>
      </c>
      <c r="D27" s="70" t="s">
        <v>31</v>
      </c>
      <c r="E27" s="70"/>
      <c r="F27" s="71"/>
      <c r="G27" s="70" t="s">
        <v>22</v>
      </c>
      <c r="H27" s="70"/>
      <c r="I27" s="71"/>
      <c r="J27" s="70" t="s">
        <v>23</v>
      </c>
      <c r="K27" s="70"/>
      <c r="L27" s="71"/>
      <c r="M27" s="72" t="s">
        <v>24</v>
      </c>
      <c r="N27" s="72"/>
      <c r="O27" s="72"/>
      <c r="S27" s="35">
        <f>SUM(S10:S26)</f>
        <v>0</v>
      </c>
    </row>
    <row r="28" spans="1:19" ht="20.25" customHeight="1" x14ac:dyDescent="0.4">
      <c r="A28" s="70"/>
      <c r="B28" s="70"/>
      <c r="C28" s="70"/>
      <c r="D28" s="70"/>
      <c r="E28" s="70"/>
      <c r="F28" s="70"/>
      <c r="G28" s="73"/>
      <c r="H28" s="74"/>
      <c r="I28" s="74"/>
      <c r="J28" s="70"/>
      <c r="K28" s="70"/>
      <c r="L28" s="70"/>
      <c r="M28" s="65"/>
      <c r="N28" s="65"/>
      <c r="O28" s="65"/>
    </row>
    <row r="29" spans="1:19" ht="21.75" customHeight="1" x14ac:dyDescent="0.4">
      <c r="A29" s="70"/>
      <c r="B29" s="70"/>
      <c r="C29" s="70"/>
      <c r="D29" s="70"/>
      <c r="E29" s="70"/>
      <c r="F29" s="70"/>
      <c r="G29" s="75"/>
      <c r="H29" s="76"/>
      <c r="I29" s="76"/>
      <c r="J29" s="70"/>
      <c r="K29" s="70"/>
      <c r="L29" s="70"/>
      <c r="M29" s="65"/>
      <c r="N29" s="65"/>
      <c r="O29" s="65"/>
    </row>
    <row r="30" spans="1:19" ht="21.75" customHeight="1" x14ac:dyDescent="0.4">
      <c r="A30" s="70"/>
      <c r="B30" s="70"/>
      <c r="C30" s="70"/>
      <c r="D30" s="70"/>
      <c r="E30" s="70"/>
      <c r="F30" s="70"/>
      <c r="G30" s="75"/>
      <c r="H30" s="76"/>
      <c r="I30" s="76"/>
      <c r="J30" s="70"/>
      <c r="K30" s="70"/>
      <c r="L30" s="70"/>
      <c r="M30" s="65"/>
      <c r="N30" s="65"/>
      <c r="O30" s="65"/>
    </row>
    <row r="31" spans="1:19" ht="21.75" customHeight="1" x14ac:dyDescent="0.4">
      <c r="A31" s="70"/>
      <c r="B31" s="70"/>
      <c r="C31" s="70"/>
      <c r="D31" s="70"/>
      <c r="E31" s="70"/>
      <c r="F31" s="70"/>
      <c r="G31" s="75"/>
      <c r="H31" s="76"/>
      <c r="I31" s="76"/>
      <c r="J31" s="70"/>
      <c r="K31" s="70"/>
      <c r="L31" s="70"/>
      <c r="M31" s="65"/>
      <c r="N31" s="65"/>
      <c r="O31" s="65"/>
    </row>
    <row r="32" spans="1:19" ht="19.5" customHeight="1" x14ac:dyDescent="0.4">
      <c r="A32" s="70"/>
      <c r="B32" s="70"/>
      <c r="C32" s="70"/>
      <c r="D32" s="70"/>
      <c r="E32" s="70"/>
      <c r="F32" s="70"/>
      <c r="G32" s="75"/>
      <c r="H32" s="76"/>
      <c r="I32" s="76"/>
      <c r="J32" s="70"/>
      <c r="K32" s="70"/>
      <c r="L32" s="70"/>
      <c r="M32" s="65"/>
      <c r="N32" s="65"/>
      <c r="O32" s="65"/>
    </row>
    <row r="33" spans="1:15" ht="7.5" customHeight="1" x14ac:dyDescent="0.4">
      <c r="A33" s="70"/>
      <c r="B33" s="70"/>
      <c r="C33" s="70"/>
      <c r="D33" s="70"/>
      <c r="E33" s="70"/>
      <c r="F33" s="70"/>
      <c r="G33" s="77"/>
      <c r="H33" s="78"/>
      <c r="I33" s="78"/>
      <c r="J33" s="70"/>
      <c r="K33" s="70"/>
      <c r="L33" s="70"/>
      <c r="M33" s="65"/>
      <c r="N33" s="65"/>
      <c r="O33" s="65"/>
    </row>
    <row r="34" spans="1:15" ht="41.25" customHeight="1" x14ac:dyDescent="0.5">
      <c r="B34" s="36"/>
      <c r="D34" s="37"/>
      <c r="E34" s="37"/>
      <c r="F34" s="37"/>
      <c r="G34" s="37"/>
      <c r="H34" s="37"/>
      <c r="I34" s="37"/>
      <c r="J34" s="37"/>
      <c r="K34" s="38" t="s">
        <v>25</v>
      </c>
      <c r="L34" s="38"/>
      <c r="M34" s="66" t="s">
        <v>37</v>
      </c>
      <c r="N34" s="67"/>
      <c r="O34" s="67"/>
    </row>
    <row r="35" spans="1:15" ht="36.75" customHeight="1" x14ac:dyDescent="0.4">
      <c r="C35" s="39" t="s">
        <v>26</v>
      </c>
      <c r="K35" s="40" t="s">
        <v>27</v>
      </c>
      <c r="L35" s="40"/>
      <c r="M35" s="68" t="s">
        <v>38</v>
      </c>
      <c r="N35" s="68"/>
      <c r="O35" s="68"/>
    </row>
    <row r="36" spans="1:15" ht="42.75" customHeight="1" x14ac:dyDescent="0.4">
      <c r="A36" s="10"/>
      <c r="B36" s="41"/>
      <c r="C36" s="42"/>
      <c r="D36" s="40" t="s">
        <v>28</v>
      </c>
      <c r="E36" s="62" t="s">
        <v>37</v>
      </c>
      <c r="F36" s="43"/>
      <c r="G36" s="13"/>
      <c r="H36" s="13"/>
      <c r="I36" s="13"/>
      <c r="J36" s="13"/>
      <c r="K36" s="40" t="s">
        <v>29</v>
      </c>
      <c r="L36" s="40"/>
      <c r="M36" s="69" t="s">
        <v>39</v>
      </c>
      <c r="N36" s="69"/>
      <c r="O36" s="69"/>
    </row>
  </sheetData>
  <mergeCells count="26">
    <mergeCell ref="M28:O33"/>
    <mergeCell ref="M34:O34"/>
    <mergeCell ref="M35:O35"/>
    <mergeCell ref="M36:O36"/>
    <mergeCell ref="A27:B27"/>
    <mergeCell ref="D27:F27"/>
    <mergeCell ref="G27:I27"/>
    <mergeCell ref="J27:L27"/>
    <mergeCell ref="M27:O27"/>
    <mergeCell ref="A28:B33"/>
    <mergeCell ref="C28:C33"/>
    <mergeCell ref="D28:F33"/>
    <mergeCell ref="G28:I33"/>
    <mergeCell ref="J28:L33"/>
    <mergeCell ref="O7:O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phoneticPr fontId="3" type="noConversion"/>
  <conditionalFormatting sqref="A1:A2 G1:H2 B1:B4 D1:F6 I1:O6 H3:H6 A4 G4:G6 A6:A24 B7:B10 D9:O9 O10:O21 B12:N12 B13:C13 N13 B14:O14 D15:N21 B15:C24 D22:O26 A25:C26">
    <cfRule type="expression" dxfId="3" priority="3" stopIfTrue="1">
      <formula>$S$27&gt;0</formula>
    </cfRule>
  </conditionalFormatting>
  <conditionalFormatting sqref="A2 B2:B3 A4 A6 E6 L6 D9:O9 C2:C6 D7:O7">
    <cfRule type="expression" dxfId="2" priority="4" stopIfTrue="1">
      <formula>$R$25&gt;0</formula>
    </cfRule>
  </conditionalFormatting>
  <conditionalFormatting sqref="C1:C11">
    <cfRule type="expression" dxfId="1" priority="2" stopIfTrue="1">
      <formula>$S$27&gt;0</formula>
    </cfRule>
  </conditionalFormatting>
  <conditionalFormatting sqref="D10:N11">
    <cfRule type="expression" dxfId="0" priority="1" stopIfTrue="1">
      <formula>$S$27&gt;0</formula>
    </cfRule>
  </conditionalFormatting>
  <printOptions horizontalCentered="1"/>
  <pageMargins left="0.15748031496062992" right="0.15748031496062992" top="0.19685039370078741" bottom="0.19685039370078741" header="0" footer="0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物业</vt:lpstr>
      <vt:lpstr>物业!EXPENSE</vt:lpstr>
      <vt:lpstr>物业!Print_Area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ERIC</cp:lastModifiedBy>
  <cp:lastPrinted>2025-09-11T02:44:19Z</cp:lastPrinted>
  <dcterms:created xsi:type="dcterms:W3CDTF">2021-12-16T03:30:37Z</dcterms:created>
  <dcterms:modified xsi:type="dcterms:W3CDTF">2025-11-20T02:37:09Z</dcterms:modified>
</cp:coreProperties>
</file>