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劳务费" sheetId="2" r:id="rId1"/>
    <sheet name="考勤" sheetId="1" r:id="rId2"/>
    <sheet name="奖惩" sheetId="3" r:id="rId3"/>
    <sheet name="Sheet2" sheetId="5" state="hidden" r:id="rId4"/>
    <sheet name="Sheet1" sheetId="4" state="hidden" r:id="rId5"/>
  </sheets>
  <externalReferences>
    <externalReference r:id="rId7"/>
    <externalReference r:id="rId8"/>
    <externalReference r:id="rId9"/>
  </externalReferences>
  <definedNames>
    <definedName name="_xlnm._FilterDatabase" localSheetId="0" hidden="1">劳务费!$A$1:$T$101</definedName>
    <definedName name="_xlnm._FilterDatabase" localSheetId="1" hidden="1">考勤!$A$1:$AQ$295</definedName>
    <definedName name="_xlnm._FilterDatabase" localSheetId="2" hidden="1">奖惩!$A$1:$G$68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镜片室</author>
    <author>GHRC</author>
    <author>Administrator</author>
  </authors>
  <commentList>
    <comment ref="O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G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出口补盲急发货.</t>
        </r>
      </text>
    </comment>
    <comment ref="N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O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G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出口补盲急发货.</t>
        </r>
      </text>
    </comment>
    <comment ref="AG20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出口补盲急发货.</t>
        </r>
      </text>
    </comment>
    <comment ref="G26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H26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J26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K26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O26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AH26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U3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O47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P47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J49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6点注塑2小时</t>
        </r>
      </text>
    </comment>
    <comment ref="Y66" authorId="1">
      <text>
        <r>
          <rPr>
            <sz val="9"/>
            <rFont val="宋体"/>
            <charset val="134"/>
          </rPr>
          <t xml:space="preserve">第一天入职
</t>
        </r>
      </text>
    </comment>
    <comment ref="Q13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13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14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4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4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4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4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4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4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14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14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14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14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14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4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 </t>
        </r>
      </text>
    </comment>
    <comment ref="T14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4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4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4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4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4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4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4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14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14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14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14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4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 </t>
        </r>
      </text>
    </comment>
    <comment ref="J14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4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4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4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4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4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14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4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4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4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4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4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4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4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14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14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14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14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14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14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5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 </t>
        </r>
      </text>
    </comment>
    <comment ref="K15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7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7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7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7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7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7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7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 </t>
        </r>
      </text>
    </comment>
    <comment ref="G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1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25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装工装1.5小时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<sst xmlns="http://schemas.openxmlformats.org/spreadsheetml/2006/main" count="1685" uniqueCount="285">
  <si>
    <t>10月劳务费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</si>
  <si>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</si>
  <si>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</si>
  <si>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</si>
  <si>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</si>
  <si>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</si>
  <si>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</si>
  <si>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</si>
  <si>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</si>
  <si>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</si>
  <si>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</si>
  <si>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</si>
  <si>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</si>
  <si>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</si>
  <si>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其他</t>
  </si>
  <si>
    <t>饭补</t>
  </si>
  <si>
    <t>工资合计</t>
  </si>
  <si>
    <t>备注</t>
  </si>
  <si>
    <t>注塑</t>
  </si>
  <si>
    <t>刘杰</t>
  </si>
  <si>
    <t>操作工</t>
  </si>
  <si>
    <t>电泳</t>
  </si>
  <si>
    <t>杨欢</t>
  </si>
  <si>
    <t>王福海</t>
  </si>
  <si>
    <t>李贵荣</t>
  </si>
  <si>
    <t>闫庆军</t>
  </si>
  <si>
    <t>徐淑珍</t>
  </si>
  <si>
    <t>张瑞丽</t>
  </si>
  <si>
    <t>冲压</t>
  </si>
  <si>
    <t>马文博</t>
  </si>
  <si>
    <t>焊工</t>
  </si>
  <si>
    <t>底座</t>
  </si>
  <si>
    <t>窦富议</t>
  </si>
  <si>
    <t>组装工</t>
  </si>
  <si>
    <t>闫麟</t>
  </si>
  <si>
    <t>张红亮</t>
  </si>
  <si>
    <t>刘新</t>
  </si>
  <si>
    <t>闻龙超</t>
  </si>
  <si>
    <t>刘万鹏</t>
  </si>
  <si>
    <t>工艺工程部</t>
  </si>
  <si>
    <t>李玉强</t>
  </si>
  <si>
    <t>新产品试制技工</t>
  </si>
  <si>
    <t>发泡</t>
  </si>
  <si>
    <t>崔淑玲</t>
  </si>
  <si>
    <t>发泡工</t>
  </si>
  <si>
    <t>焊接</t>
  </si>
  <si>
    <t>王金玉</t>
  </si>
  <si>
    <t>摆件工</t>
  </si>
  <si>
    <t>刘希伟</t>
  </si>
  <si>
    <t>李金良</t>
  </si>
  <si>
    <t>孟祥广</t>
  </si>
  <si>
    <t>王宏建</t>
  </si>
  <si>
    <t>王云</t>
  </si>
  <si>
    <t>范景宸</t>
  </si>
  <si>
    <t>周永进</t>
  </si>
  <si>
    <t>崔超轶</t>
  </si>
  <si>
    <t>蒋金伟</t>
  </si>
  <si>
    <t>徐秀云</t>
  </si>
  <si>
    <t>于德雨</t>
  </si>
  <si>
    <t>刘振煊</t>
  </si>
  <si>
    <t>邵明辉</t>
  </si>
  <si>
    <t>韩宗翰</t>
  </si>
  <si>
    <t>李俊茜</t>
  </si>
  <si>
    <t>张亮</t>
  </si>
  <si>
    <t>张文余</t>
  </si>
  <si>
    <t>张增宇</t>
  </si>
  <si>
    <t>李春河</t>
  </si>
  <si>
    <t>滕爱儒</t>
  </si>
  <si>
    <t>徐富祥</t>
  </si>
  <si>
    <t>赵玉合</t>
  </si>
  <si>
    <t>吴英正</t>
  </si>
  <si>
    <t>李树昶</t>
  </si>
  <si>
    <t>孙新华</t>
  </si>
  <si>
    <t>李春梅</t>
  </si>
  <si>
    <t>销售</t>
  </si>
  <si>
    <t>郭仕鹏</t>
  </si>
  <si>
    <t>张淑敏</t>
  </si>
  <si>
    <t>马文亮</t>
  </si>
  <si>
    <t>宗春友</t>
  </si>
  <si>
    <t>宗晓雄</t>
  </si>
  <si>
    <t>张德义</t>
  </si>
  <si>
    <t>耿浩玮</t>
  </si>
  <si>
    <t>时文东</t>
  </si>
  <si>
    <t>邓福海</t>
  </si>
  <si>
    <t>付其挣</t>
  </si>
  <si>
    <t>李述起</t>
  </si>
  <si>
    <t>李兆庚</t>
  </si>
  <si>
    <t>李泽林</t>
  </si>
  <si>
    <t>陈柄州</t>
  </si>
  <si>
    <t>张鹤萧</t>
  </si>
  <si>
    <t>刘厚腾</t>
  </si>
  <si>
    <t>滕爱文</t>
  </si>
  <si>
    <t>高磊</t>
  </si>
  <si>
    <t>王晓东</t>
  </si>
  <si>
    <t>张博文</t>
  </si>
  <si>
    <t>赵昊泽</t>
  </si>
  <si>
    <t>张志城</t>
  </si>
  <si>
    <t>王英圳</t>
  </si>
  <si>
    <t>生产管理科——座椅</t>
  </si>
  <si>
    <t>张双治</t>
  </si>
  <si>
    <t>宋健</t>
  </si>
  <si>
    <t>后视镜</t>
  </si>
  <si>
    <t>杨浩</t>
  </si>
  <si>
    <t>蒋若涵</t>
  </si>
  <si>
    <t>祁瀚</t>
  </si>
  <si>
    <t>孙文晶</t>
  </si>
  <si>
    <t>张伟东</t>
  </si>
  <si>
    <t>鲁璐</t>
  </si>
  <si>
    <t>袁帅</t>
  </si>
  <si>
    <t>于培沂</t>
  </si>
  <si>
    <t>刘红元</t>
  </si>
  <si>
    <t>王文超</t>
  </si>
  <si>
    <t>李帅霖</t>
  </si>
  <si>
    <t>张丽</t>
  </si>
  <si>
    <t>冯玉兰</t>
  </si>
  <si>
    <t>3.0H6</t>
  </si>
  <si>
    <t>曹政</t>
  </si>
  <si>
    <t>霍传泽</t>
  </si>
  <si>
    <t>霍传宇</t>
  </si>
  <si>
    <t>张伟</t>
  </si>
  <si>
    <t>张宝珠</t>
  </si>
  <si>
    <t>王海名</t>
  </si>
  <si>
    <t>1.0欧马可</t>
  </si>
  <si>
    <t>王治永</t>
  </si>
  <si>
    <t>王家宝</t>
  </si>
  <si>
    <t>陈梦豪</t>
  </si>
  <si>
    <t>李术峰</t>
  </si>
  <si>
    <t>张建广</t>
  </si>
  <si>
    <t>王浩然</t>
  </si>
  <si>
    <t>李贵良</t>
  </si>
  <si>
    <t>2.0重卡</t>
  </si>
  <si>
    <t>冯嘉晟</t>
  </si>
  <si>
    <t>孙国强</t>
  </si>
  <si>
    <t>张彭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</si>
  <si>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</si>
  <si>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</si>
  <si>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</si>
  <si>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</si>
  <si>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</si>
  <si>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</si>
  <si>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</si>
  <si>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</si>
  <si>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</si>
  <si>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</si>
  <si>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</si>
  <si>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</si>
  <si>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</si>
  <si>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</si>
  <si>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</si>
  <si>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</si>
  <si>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</si>
  <si>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</si>
  <si>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</si>
  <si>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正熙人力</t>
  </si>
  <si>
    <t>加班</t>
  </si>
  <si>
    <t>上午</t>
  </si>
  <si>
    <t>下午</t>
  </si>
  <si>
    <t>生产管理科</t>
  </si>
  <si>
    <t>白</t>
  </si>
  <si>
    <t>夜</t>
  </si>
  <si>
    <t>离职</t>
  </si>
  <si>
    <t xml:space="preserve">  </t>
  </si>
  <si>
    <t>旷</t>
  </si>
  <si>
    <t>休</t>
  </si>
  <si>
    <t>离</t>
  </si>
  <si>
    <t>放</t>
  </si>
  <si>
    <t>事</t>
  </si>
  <si>
    <t>H4</t>
  </si>
  <si>
    <t>欧马可</t>
  </si>
  <si>
    <t>重卡</t>
  </si>
  <si>
    <t>前工序</t>
  </si>
  <si>
    <t>异常情况</t>
  </si>
  <si>
    <t>金额</t>
  </si>
  <si>
    <t>明细金额</t>
  </si>
  <si>
    <t>未按照要求封漆确认</t>
  </si>
  <si>
    <t>欧马可副驾靠背头枕方管批量焊接错误</t>
  </si>
  <si>
    <t>夜班补助</t>
  </si>
  <si>
    <t>A6牛头焊道偏</t>
  </si>
  <si>
    <t>冬季工服1套扣50%</t>
  </si>
  <si>
    <t>清卡小靠背调节器手柄漏装</t>
  </si>
  <si>
    <t>P203靠背钢丝未按要求封漆确认</t>
  </si>
  <si>
    <t>M4中卡上框螺丝未打紧</t>
  </si>
  <si>
    <t>A6正驾骨架扶手未紧固</t>
  </si>
  <si>
    <t>A6副驾调角器限位片错装</t>
  </si>
  <si>
    <t>多次A6副驾调角器限位片错装，无质量意识</t>
  </si>
  <si>
    <t>2025.10.27检查不合格宿舍情况</t>
  </si>
  <si>
    <t>2025.10.10检查不合格宿舍情况</t>
  </si>
  <si>
    <t>2025.10.20检查不合格</t>
  </si>
  <si>
    <t>2025.10.22检查不合格宿舍情况</t>
  </si>
  <si>
    <t>2025.10.24检查不合格宿舍情况</t>
  </si>
  <si>
    <t>座椅坐垫卡扣不良</t>
  </si>
  <si>
    <t>P203座框支架漏焊</t>
  </si>
  <si>
    <t>未按照要求对开背钢丝进行封漆点检</t>
  </si>
  <si>
    <t>姜乐乐</t>
  </si>
  <si>
    <t>李明</t>
  </si>
  <si>
    <t>座椅H6</t>
  </si>
  <si>
    <t>韩明霞</t>
  </si>
  <si>
    <t>张传稳</t>
  </si>
  <si>
    <t>付玉浩</t>
  </si>
  <si>
    <t>付玉浩1</t>
  </si>
  <si>
    <t>姚鹏飞</t>
  </si>
  <si>
    <t>周嘉壹</t>
  </si>
  <si>
    <t>李凌晗</t>
  </si>
  <si>
    <t>仉寅达</t>
  </si>
  <si>
    <t>吕佳雨</t>
  </si>
  <si>
    <t>秦鹤洋</t>
  </si>
  <si>
    <t>孙鹤洋</t>
  </si>
  <si>
    <t>赵祥羽</t>
  </si>
  <si>
    <t>韩文仲</t>
  </si>
  <si>
    <t>吕东霖</t>
  </si>
  <si>
    <t>白全林</t>
  </si>
  <si>
    <t>王祥旭</t>
  </si>
  <si>
    <t>吴勇潭</t>
  </si>
  <si>
    <t>王振</t>
  </si>
  <si>
    <t>宋风君</t>
  </si>
  <si>
    <t>刘力禹</t>
  </si>
  <si>
    <t>王盼盼</t>
  </si>
  <si>
    <t>郑骅峻</t>
  </si>
  <si>
    <t>李承骏</t>
  </si>
  <si>
    <t>端永霞</t>
  </si>
  <si>
    <t>李中乐</t>
  </si>
  <si>
    <t>宋俊达</t>
  </si>
  <si>
    <t>张鹤潇</t>
  </si>
  <si>
    <t>李洪明</t>
  </si>
  <si>
    <t>张智斌</t>
  </si>
  <si>
    <t>张名喆</t>
  </si>
  <si>
    <t>白昌昊</t>
  </si>
  <si>
    <t>王佳乐</t>
  </si>
  <si>
    <t>王春蕾</t>
  </si>
  <si>
    <t>高英浩</t>
  </si>
  <si>
    <t>程鸿林</t>
  </si>
  <si>
    <t>刘松林</t>
  </si>
  <si>
    <t>韩钧山</t>
  </si>
  <si>
    <t>宗春禄</t>
  </si>
  <si>
    <t>郭浩然</t>
  </si>
  <si>
    <t>刘彦</t>
  </si>
  <si>
    <t>宋忱朔</t>
  </si>
  <si>
    <t>刘洪源</t>
  </si>
  <si>
    <t>张春晖</t>
  </si>
  <si>
    <t>张景越</t>
  </si>
  <si>
    <t>马阔</t>
  </si>
  <si>
    <t>代汝华</t>
  </si>
  <si>
    <t>张文广</t>
  </si>
  <si>
    <t>张玮庆</t>
  </si>
  <si>
    <t>魏子航</t>
  </si>
  <si>
    <t>齐博凯</t>
  </si>
  <si>
    <t>高春凤</t>
  </si>
  <si>
    <t>刘其航</t>
  </si>
  <si>
    <t>刘保玲</t>
  </si>
  <si>
    <t>王世玉</t>
  </si>
  <si>
    <t>王嘉梁</t>
  </si>
  <si>
    <t>H6</t>
  </si>
  <si>
    <t>赵鸿广</t>
  </si>
  <si>
    <t>陈铭贺</t>
  </si>
  <si>
    <t>郭议谦</t>
  </si>
  <si>
    <t>刘灿禄</t>
  </si>
  <si>
    <t>张家滕</t>
  </si>
  <si>
    <t>刘译聪</t>
  </si>
  <si>
    <t>田金梅</t>
  </si>
  <si>
    <t>崔绍岚</t>
  </si>
  <si>
    <t>司博文</t>
  </si>
  <si>
    <t>何文帅</t>
  </si>
  <si>
    <t>缝纫</t>
  </si>
  <si>
    <t>张洪硕</t>
  </si>
  <si>
    <t>李淑艳</t>
  </si>
  <si>
    <t>刘博</t>
  </si>
  <si>
    <t>陈连深</t>
  </si>
  <si>
    <t>刘桐江</t>
  </si>
  <si>
    <t>韩佳庆</t>
  </si>
  <si>
    <t>王新铭</t>
  </si>
  <si>
    <t>郭树锦</t>
  </si>
  <si>
    <t>赵文豪</t>
  </si>
  <si>
    <t>宋悦瑞</t>
  </si>
  <si>
    <t>张瑞熙</t>
  </si>
  <si>
    <t>胡烘瑞</t>
  </si>
  <si>
    <t>崔华凤</t>
  </si>
  <si>
    <t>翟涵</t>
  </si>
  <si>
    <t>高嘉烁</t>
  </si>
  <si>
    <t>杨佳琪</t>
  </si>
  <si>
    <t>许海瑞</t>
  </si>
  <si>
    <t>刘笑江</t>
  </si>
  <si>
    <t>姬贺轩</t>
  </si>
  <si>
    <t>韩润坤</t>
  </si>
  <si>
    <t>郑云鹤</t>
  </si>
  <si>
    <t>刘敏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</si>
</sst>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  <numFmt numFmtId="179" formatCode="0.0"/>
    <numFmt numFmtId="180" formatCode="0_ "/>
    <numFmt numFmtId="181" formatCode="yyyy&quot;年&quot;m&quot;月&quot;d&quot;日&quot;;@"/>
  </numFmts>
  <fonts count="6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name val="微软雅黑"/>
      <charset val="134"/>
    </font>
    <font>
      <sz val="14"/>
      <name val="宋体"/>
      <charset val="134"/>
    </font>
    <font>
      <sz val="14"/>
      <color rgb="FFFF0000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name val="微软雅黑"/>
      <charset val="134"/>
    </font>
    <font>
      <sz val="9"/>
      <color rgb="FFFF0000"/>
      <name val="微软雅黑"/>
      <charset val="134"/>
    </font>
    <font>
      <sz val="14"/>
      <color indexed="8"/>
      <name val="微软雅黑"/>
      <charset val="134"/>
    </font>
    <font>
      <sz val="12"/>
      <color indexed="8"/>
      <name val="微软雅黑"/>
      <charset val="134"/>
    </font>
    <font>
      <sz val="14"/>
      <color theme="1"/>
      <name val="宋体"/>
      <charset val="134"/>
      <scheme val="minor"/>
    </font>
    <font>
      <b/>
      <sz val="20"/>
      <color theme="1"/>
      <name val="微软雅黑"/>
      <charset val="134"/>
    </font>
    <font>
      <b/>
      <sz val="14"/>
      <color indexed="8"/>
      <name val="微软雅黑"/>
      <charset val="134"/>
    </font>
    <font>
      <b/>
      <sz val="14"/>
      <color theme="1"/>
      <name val="微软雅黑"/>
      <charset val="134"/>
    </font>
    <font>
      <sz val="16"/>
      <color indexed="8"/>
      <name val="宋体"/>
      <charset val="134"/>
    </font>
    <font>
      <sz val="16"/>
      <name val="宋体"/>
      <charset val="134"/>
    </font>
    <font>
      <sz val="16"/>
      <color rgb="FFFF0000"/>
      <name val="宋体"/>
      <charset val="134"/>
    </font>
    <font>
      <sz val="16"/>
      <color theme="1"/>
      <name val="宋体"/>
      <charset val="134"/>
    </font>
    <font>
      <sz val="10"/>
      <color indexed="8"/>
      <name val="微软雅黑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rgb="FF000000"/>
      <name val="Calibri"/>
      <charset val="134"/>
    </font>
    <font>
      <sz val="22"/>
      <color theme="1"/>
      <name val="微软雅黑"/>
      <charset val="134"/>
    </font>
    <font>
      <sz val="22"/>
      <color indexed="8"/>
      <name val="微软雅黑"/>
      <charset val="134"/>
    </font>
    <font>
      <sz val="22"/>
      <name val="微软雅黑"/>
      <charset val="134"/>
    </font>
    <font>
      <b/>
      <sz val="16"/>
      <color indexed="8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name val="微软雅黑"/>
      <charset val="134"/>
    </font>
    <font>
      <sz val="10"/>
      <color theme="1"/>
      <name val="宋体"/>
      <charset val="134"/>
      <scheme val="minor"/>
    </font>
    <font>
      <sz val="9"/>
      <color rgb="FFFF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name val="Microsoft YaHei"/>
      <charset val="134"/>
    </font>
    <font>
      <sz val="10"/>
      <color indexed="8"/>
      <name val="Microsoft YaHei"/>
      <charset val="134"/>
    </font>
    <font>
      <sz val="10"/>
      <color theme="1"/>
      <name val="Microsoft YaHei"/>
      <charset val="134"/>
    </font>
    <font>
      <sz val="10"/>
      <name val="微软雅黑"/>
      <charset val="134"/>
    </font>
    <font>
      <sz val="6"/>
      <name val="微软雅黑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13" borderId="14" applyNumberFormat="0" applyAlignment="0" applyProtection="0">
      <alignment vertical="center"/>
    </xf>
    <xf numFmtId="0" fontId="53" fillId="14" borderId="15" applyNumberFormat="0" applyAlignment="0" applyProtection="0">
      <alignment vertical="center"/>
    </xf>
    <xf numFmtId="0" fontId="54" fillId="14" borderId="14" applyNumberFormat="0" applyAlignment="0" applyProtection="0">
      <alignment vertical="center"/>
    </xf>
    <xf numFmtId="0" fontId="55" fillId="15" borderId="16" applyNumberFormat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27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1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3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61" fillId="35" borderId="0" applyNumberFormat="0" applyBorder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62" fillId="37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61" fillId="39" borderId="0" applyNumberFormat="0" applyBorder="0" applyAlignment="0" applyProtection="0">
      <alignment vertical="center"/>
    </xf>
    <xf numFmtId="0" fontId="62" fillId="4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3" fillId="0" borderId="0">
      <alignment vertical="center"/>
    </xf>
  </cellStyleXfs>
  <cellXfs count="188">
    <xf numFmtId="0" fontId="0" fillId="0" borderId="0" xfId="0">
      <alignment vertical="center"/>
    </xf>
    <xf numFmtId="0" fontId="0" fillId="0" borderId="1" xfId="0" applyFill="1" applyBorder="1">
      <alignment vertical="center"/>
    </xf>
    <xf numFmtId="0" fontId="0" fillId="0" borderId="1" xfId="0" applyBorder="1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>
      <alignment vertical="center"/>
    </xf>
    <xf numFmtId="0" fontId="2" fillId="0" borderId="1" xfId="0" applyFont="1" applyFill="1" applyBorder="1" applyAlignment="1"/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NumberFormat="1" applyBorder="1">
      <alignment vertical="center"/>
    </xf>
    <xf numFmtId="0" fontId="3" fillId="0" borderId="1" xfId="0" applyFont="1" applyFill="1" applyBorder="1" applyAlignment="1">
      <alignment vertical="center" wrapText="1"/>
    </xf>
    <xf numFmtId="0" fontId="0" fillId="0" borderId="2" xfId="0" applyBorder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1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6" fontId="0" fillId="3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</xf>
    <xf numFmtId="177" fontId="10" fillId="4" borderId="1" xfId="49" applyNumberFormat="1" applyFont="1" applyFill="1" applyBorder="1" applyAlignment="1">
      <alignment horizontal="center" vertical="center"/>
    </xf>
    <xf numFmtId="177" fontId="11" fillId="5" borderId="1" xfId="49" applyNumberFormat="1" applyFont="1" applyFill="1" applyBorder="1" applyAlignment="1">
      <alignment horizontal="center" vertical="center"/>
    </xf>
    <xf numFmtId="178" fontId="10" fillId="6" borderId="1" xfId="0" applyNumberFormat="1" applyFont="1" applyFill="1" applyBorder="1" applyAlignment="1" applyProtection="1">
      <alignment horizontal="center" vertical="center"/>
      <protection locked="0"/>
    </xf>
    <xf numFmtId="178" fontId="10" fillId="5" borderId="1" xfId="0" applyNumberFormat="1" applyFont="1" applyFill="1" applyBorder="1" applyAlignment="1" applyProtection="1">
      <alignment horizontal="center" vertical="center"/>
      <protection locked="0"/>
    </xf>
    <xf numFmtId="177" fontId="10" fillId="4" borderId="3" xfId="49" applyNumberFormat="1" applyFont="1" applyFill="1" applyBorder="1" applyAlignment="1">
      <alignment horizontal="center" vertical="center"/>
    </xf>
    <xf numFmtId="177" fontId="11" fillId="5" borderId="3" xfId="49" applyNumberFormat="1" applyFont="1" applyFill="1" applyBorder="1" applyAlignment="1">
      <alignment horizontal="center" vertical="center"/>
    </xf>
    <xf numFmtId="178" fontId="10" fillId="5" borderId="3" xfId="0" applyNumberFormat="1" applyFont="1" applyFill="1" applyBorder="1" applyAlignment="1" applyProtection="1">
      <alignment horizontal="center" vertical="center"/>
      <protection locked="0"/>
    </xf>
    <xf numFmtId="177" fontId="10" fillId="3" borderId="1" xfId="49" applyNumberFormat="1" applyFont="1" applyFill="1" applyBorder="1" applyAlignment="1">
      <alignment horizontal="center" vertical="center"/>
    </xf>
    <xf numFmtId="177" fontId="11" fillId="3" borderId="1" xfId="49" applyNumberFormat="1" applyFont="1" applyFill="1" applyBorder="1" applyAlignment="1">
      <alignment horizontal="center" vertical="center"/>
    </xf>
    <xf numFmtId="178" fontId="10" fillId="3" borderId="1" xfId="0" applyNumberFormat="1" applyFont="1" applyFill="1" applyBorder="1" applyAlignment="1" applyProtection="1">
      <alignment horizontal="center" vertical="center"/>
      <protection locked="0"/>
    </xf>
    <xf numFmtId="177" fontId="10" fillId="3" borderId="3" xfId="49" applyNumberFormat="1" applyFont="1" applyFill="1" applyBorder="1" applyAlignment="1">
      <alignment horizontal="center" vertical="center"/>
    </xf>
    <xf numFmtId="177" fontId="11" fillId="3" borderId="3" xfId="49" applyNumberFormat="1" applyFont="1" applyFill="1" applyBorder="1" applyAlignment="1">
      <alignment horizontal="center" vertical="center"/>
    </xf>
    <xf numFmtId="178" fontId="10" fillId="3" borderId="3" xfId="0" applyNumberFormat="1" applyFont="1" applyFill="1" applyBorder="1" applyAlignment="1" applyProtection="1">
      <alignment horizontal="center" vertical="center"/>
      <protection locked="0"/>
    </xf>
    <xf numFmtId="177" fontId="10" fillId="5" borderId="1" xfId="49" applyNumberFormat="1" applyFont="1" applyFill="1" applyBorder="1" applyAlignment="1">
      <alignment horizontal="center" vertical="center"/>
    </xf>
    <xf numFmtId="178" fontId="10" fillId="6" borderId="3" xfId="0" applyNumberFormat="1" applyFont="1" applyFill="1" applyBorder="1" applyAlignment="1" applyProtection="1">
      <alignment horizontal="center" vertical="center"/>
      <protection locked="0"/>
    </xf>
    <xf numFmtId="178" fontId="10" fillId="7" borderId="1" xfId="0" applyNumberFormat="1" applyFont="1" applyFill="1" applyBorder="1" applyAlignment="1" applyProtection="1">
      <alignment horizontal="center" vertical="center"/>
      <protection locked="0"/>
    </xf>
    <xf numFmtId="177" fontId="10" fillId="4" borderId="4" xfId="49" applyNumberFormat="1" applyFont="1" applyFill="1" applyBorder="1" applyAlignment="1">
      <alignment horizontal="center" vertical="center"/>
    </xf>
    <xf numFmtId="177" fontId="10" fillId="5" borderId="3" xfId="49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177" fontId="10" fillId="4" borderId="5" xfId="49" applyNumberFormat="1" applyFont="1" applyFill="1" applyBorder="1" applyAlignment="1">
      <alignment horizontal="center" vertical="center"/>
    </xf>
    <xf numFmtId="177" fontId="10" fillId="4" borderId="0" xfId="49" applyNumberFormat="1" applyFont="1" applyFill="1" applyAlignment="1">
      <alignment horizontal="center" vertical="center"/>
    </xf>
    <xf numFmtId="177" fontId="10" fillId="8" borderId="5" xfId="49" applyNumberFormat="1" applyFont="1" applyFill="1" applyBorder="1" applyAlignment="1">
      <alignment horizontal="center" vertical="center"/>
    </xf>
    <xf numFmtId="177" fontId="10" fillId="8" borderId="0" xfId="49" applyNumberFormat="1" applyFont="1" applyFill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center" vertical="center"/>
    </xf>
    <xf numFmtId="0" fontId="14" fillId="0" borderId="6" xfId="0" applyFont="1" applyFill="1" applyBorder="1" applyAlignment="1" applyProtection="1">
      <alignment horizontal="center" vertical="center"/>
      <protection locked="0"/>
    </xf>
    <xf numFmtId="0" fontId="13" fillId="0" borderId="3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1" fillId="0" borderId="7" xfId="0" applyFont="1" applyFill="1" applyBorder="1" applyAlignment="1">
      <alignment horizontal="center" vertical="center"/>
    </xf>
    <xf numFmtId="0" fontId="20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center" vertical="center"/>
    </xf>
    <xf numFmtId="179" fontId="23" fillId="0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7" xfId="0" applyFont="1" applyFill="1" applyBorder="1" applyAlignment="1">
      <alignment horizontal="center" vertical="center"/>
    </xf>
    <xf numFmtId="0" fontId="25" fillId="0" borderId="8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/>
    </xf>
    <xf numFmtId="0" fontId="25" fillId="0" borderId="9" xfId="0" applyFont="1" applyFill="1" applyBorder="1" applyAlignment="1" applyProtection="1">
      <alignment horizontal="center" vertical="center"/>
      <protection locked="0"/>
    </xf>
    <xf numFmtId="0" fontId="26" fillId="2" borderId="1" xfId="0" applyFont="1" applyFill="1" applyBorder="1" applyAlignment="1">
      <alignment horizontal="center" vertical="center"/>
    </xf>
    <xf numFmtId="0" fontId="26" fillId="0" borderId="3" xfId="0" applyFont="1" applyFill="1" applyBorder="1" applyAlignment="1" applyProtection="1">
      <alignment horizontal="center" vertical="center"/>
      <protection locked="0"/>
    </xf>
    <xf numFmtId="0" fontId="26" fillId="0" borderId="3" xfId="0" applyFont="1" applyFill="1" applyBorder="1" applyAlignment="1">
      <alignment horizontal="center" vertical="center"/>
    </xf>
    <xf numFmtId="0" fontId="25" fillId="0" borderId="1" xfId="0" applyFont="1" applyFill="1" applyBorder="1" applyAlignment="1" applyProtection="1">
      <alignment horizontal="center" vertical="center"/>
      <protection locked="0"/>
    </xf>
    <xf numFmtId="0" fontId="26" fillId="2" borderId="3" xfId="0" applyFont="1" applyFill="1" applyBorder="1" applyAlignment="1">
      <alignment horizontal="center" vertical="center"/>
    </xf>
    <xf numFmtId="0" fontId="25" fillId="2" borderId="8" xfId="0" applyFont="1" applyFill="1" applyBorder="1" applyAlignment="1" applyProtection="1">
      <alignment horizontal="center" vertical="center"/>
      <protection locked="0"/>
    </xf>
    <xf numFmtId="0" fontId="25" fillId="2" borderId="9" xfId="0" applyFont="1" applyFill="1" applyBorder="1" applyAlignment="1" applyProtection="1">
      <alignment horizontal="center" vertical="center"/>
      <protection locked="0"/>
    </xf>
    <xf numFmtId="0" fontId="25" fillId="0" borderId="10" xfId="0" applyFont="1" applyFill="1" applyBorder="1" applyAlignment="1" applyProtection="1">
      <alignment horizontal="center" vertical="center"/>
      <protection locked="0"/>
    </xf>
    <xf numFmtId="0" fontId="25" fillId="0" borderId="3" xfId="0" applyFont="1" applyFill="1" applyBorder="1" applyAlignment="1" applyProtection="1">
      <alignment horizontal="center" vertical="center"/>
      <protection locked="0"/>
    </xf>
    <xf numFmtId="0" fontId="25" fillId="0" borderId="4" xfId="0" applyFont="1" applyFill="1" applyBorder="1" applyAlignment="1" applyProtection="1">
      <alignment horizontal="center" vertical="center"/>
      <protection locked="0"/>
    </xf>
    <xf numFmtId="0" fontId="25" fillId="0" borderId="6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 applyProtection="1">
      <alignment horizontal="center" vertical="center" wrapText="1"/>
      <protection locked="0"/>
    </xf>
    <xf numFmtId="0" fontId="26" fillId="9" borderId="1" xfId="0" applyFont="1" applyFill="1" applyBorder="1" applyAlignment="1" applyProtection="1">
      <alignment horizontal="center" vertical="center" wrapText="1"/>
      <protection locked="0"/>
    </xf>
    <xf numFmtId="0" fontId="26" fillId="2" borderId="1" xfId="0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Fill="1" applyBorder="1" applyAlignment="1">
      <alignment horizontal="center" vertical="center" wrapText="1"/>
    </xf>
    <xf numFmtId="0" fontId="25" fillId="9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178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80" fontId="2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6" fillId="3" borderId="1" xfId="0" applyFont="1" applyFill="1" applyBorder="1" applyAlignment="1" applyProtection="1">
      <alignment horizontal="center" vertical="center" wrapText="1"/>
      <protection locked="0"/>
    </xf>
    <xf numFmtId="0" fontId="27" fillId="3" borderId="1" xfId="0" applyFont="1" applyFill="1" applyBorder="1" applyAlignment="1" applyProtection="1">
      <alignment horizontal="center" vertical="center" wrapText="1"/>
      <protection locked="0"/>
    </xf>
    <xf numFmtId="0" fontId="27" fillId="3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178" fontId="26" fillId="3" borderId="3" xfId="0" applyNumberFormat="1" applyFont="1" applyFill="1" applyBorder="1" applyAlignment="1" applyProtection="1">
      <alignment horizontal="center" vertical="center" wrapText="1"/>
      <protection locked="0"/>
    </xf>
    <xf numFmtId="178" fontId="2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3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28" fillId="2" borderId="3" xfId="49" applyFont="1" applyFill="1" applyBorder="1" applyAlignment="1">
      <alignment horizontal="center" vertical="center"/>
    </xf>
    <xf numFmtId="0" fontId="29" fillId="10" borderId="1" xfId="0" applyFont="1" applyFill="1" applyBorder="1" applyAlignment="1" applyProtection="1">
      <alignment horizontal="center" vertical="center" wrapText="1"/>
      <protection locked="0"/>
    </xf>
    <xf numFmtId="0" fontId="29" fillId="2" borderId="1" xfId="0" applyFont="1" applyFill="1" applyBorder="1" applyAlignment="1" applyProtection="1">
      <alignment horizontal="center" vertical="center"/>
      <protection locked="0"/>
    </xf>
    <xf numFmtId="0" fontId="30" fillId="2" borderId="1" xfId="0" applyFont="1" applyFill="1" applyBorder="1" applyAlignment="1">
      <alignment horizontal="center" vertical="center"/>
    </xf>
    <xf numFmtId="0" fontId="28" fillId="2" borderId="4" xfId="49" applyFont="1" applyFill="1" applyBorder="1" applyAlignment="1">
      <alignment horizontal="center" vertical="center"/>
    </xf>
    <xf numFmtId="0" fontId="29" fillId="10" borderId="1" xfId="0" applyFont="1" applyFill="1" applyBorder="1" applyAlignment="1" applyProtection="1">
      <alignment horizontal="center" vertical="center"/>
      <protection locked="0"/>
    </xf>
    <xf numFmtId="0" fontId="28" fillId="2" borderId="6" xfId="49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 wrapText="1"/>
    </xf>
    <xf numFmtId="0" fontId="31" fillId="0" borderId="7" xfId="0" applyFont="1" applyFill="1" applyBorder="1" applyAlignment="1">
      <alignment vertical="center"/>
    </xf>
    <xf numFmtId="0" fontId="32" fillId="0" borderId="7" xfId="0" applyFont="1" applyFill="1" applyBorder="1" applyAlignment="1">
      <alignment horizontal="center" vertical="center"/>
    </xf>
    <xf numFmtId="0" fontId="33" fillId="0" borderId="3" xfId="0" applyFont="1" applyFill="1" applyBorder="1" applyAlignment="1">
      <alignment horizontal="center" vertical="center"/>
    </xf>
    <xf numFmtId="0" fontId="33" fillId="0" borderId="4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178" fontId="33" fillId="0" borderId="1" xfId="0" applyNumberFormat="1" applyFont="1" applyFill="1" applyBorder="1" applyAlignment="1">
      <alignment horizontal="center" vertical="center"/>
    </xf>
    <xf numFmtId="0" fontId="33" fillId="0" borderId="6" xfId="0" applyFont="1" applyFill="1" applyBorder="1" applyAlignment="1">
      <alignment horizontal="center" vertical="center"/>
    </xf>
    <xf numFmtId="0" fontId="34" fillId="0" borderId="1" xfId="0" applyFont="1" applyFill="1" applyBorder="1" applyAlignment="1" applyProtection="1">
      <alignment horizontal="center" vertical="center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0" fontId="36" fillId="0" borderId="1" xfId="0" applyFont="1" applyFill="1" applyBorder="1" applyAlignment="1" applyProtection="1">
      <alignment horizontal="center" vertical="center" wrapText="1"/>
      <protection locked="0"/>
    </xf>
    <xf numFmtId="0" fontId="36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 applyProtection="1">
      <alignment horizontal="center" vertical="center"/>
      <protection locked="0"/>
    </xf>
    <xf numFmtId="0" fontId="38" fillId="0" borderId="1" xfId="0" applyFont="1" applyFill="1" applyBorder="1" applyAlignment="1">
      <alignment horizontal="center" vertical="center"/>
    </xf>
    <xf numFmtId="0" fontId="38" fillId="2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 wrapText="1"/>
    </xf>
    <xf numFmtId="0" fontId="38" fillId="2" borderId="3" xfId="0" applyFont="1" applyFill="1" applyBorder="1" applyAlignment="1" applyProtection="1">
      <alignment horizontal="center" vertical="center"/>
      <protection locked="0"/>
    </xf>
    <xf numFmtId="0" fontId="38" fillId="2" borderId="1" xfId="0" applyFont="1" applyFill="1" applyBorder="1" applyAlignment="1" applyProtection="1">
      <alignment horizontal="center" vertical="center"/>
      <protection locked="0"/>
    </xf>
    <xf numFmtId="0" fontId="36" fillId="2" borderId="1" xfId="0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 wrapText="1"/>
    </xf>
    <xf numFmtId="0" fontId="38" fillId="2" borderId="4" xfId="0" applyFont="1" applyFill="1" applyBorder="1" applyAlignment="1" applyProtection="1">
      <alignment horizontal="center" vertical="center"/>
      <protection locked="0"/>
    </xf>
    <xf numFmtId="0" fontId="38" fillId="2" borderId="6" xfId="0" applyFont="1" applyFill="1" applyBorder="1" applyAlignment="1" applyProtection="1">
      <alignment horizontal="center" vertical="center"/>
      <protection locked="0"/>
    </xf>
    <xf numFmtId="0" fontId="39" fillId="2" borderId="1" xfId="0" applyFont="1" applyFill="1" applyBorder="1" applyAlignment="1">
      <alignment horizontal="center" vertical="center"/>
    </xf>
    <xf numFmtId="178" fontId="34" fillId="0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1" xfId="0" applyFont="1" applyFill="1" applyBorder="1" applyAlignment="1" applyProtection="1">
      <alignment horizontal="center" vertical="center"/>
      <protection locked="0"/>
    </xf>
    <xf numFmtId="0" fontId="33" fillId="3" borderId="1" xfId="0" applyFont="1" applyFill="1" applyBorder="1" applyAlignment="1" applyProtection="1">
      <alignment horizontal="center" vertical="center"/>
      <protection locked="0"/>
    </xf>
    <xf numFmtId="0" fontId="40" fillId="0" borderId="1" xfId="0" applyFont="1" applyFill="1" applyBorder="1" applyAlignment="1">
      <alignment horizontal="center" vertical="center" wrapText="1"/>
    </xf>
    <xf numFmtId="0" fontId="33" fillId="11" borderId="1" xfId="0" applyFont="1" applyFill="1" applyBorder="1" applyAlignment="1" applyProtection="1">
      <alignment horizontal="center" vertical="center"/>
      <protection locked="0"/>
    </xf>
    <xf numFmtId="0" fontId="41" fillId="11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34" fillId="2" borderId="3" xfId="0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>
      <alignment horizontal="center" vertical="center"/>
    </xf>
    <xf numFmtId="0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" xfId="0" applyNumberFormat="1" applyFont="1" applyFill="1" applyBorder="1" applyAlignment="1">
      <alignment horizontal="center" vertical="center"/>
    </xf>
    <xf numFmtId="0" fontId="4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4" fillId="2" borderId="4" xfId="0" applyFont="1" applyFill="1" applyBorder="1" applyAlignment="1" applyProtection="1">
      <alignment horizontal="center" vertical="center"/>
      <protection locked="0"/>
    </xf>
    <xf numFmtId="0" fontId="40" fillId="2" borderId="3" xfId="0" applyFont="1" applyFill="1" applyBorder="1" applyAlignment="1">
      <alignment horizontal="center" vertical="center"/>
    </xf>
    <xf numFmtId="0" fontId="40" fillId="2" borderId="3" xfId="0" applyNumberFormat="1" applyFont="1" applyFill="1" applyBorder="1" applyAlignment="1">
      <alignment horizontal="center" vertical="center"/>
    </xf>
    <xf numFmtId="0" fontId="34" fillId="2" borderId="3" xfId="0" applyNumberFormat="1" applyFont="1" applyFill="1" applyBorder="1" applyAlignment="1">
      <alignment horizontal="center" vertical="center"/>
    </xf>
    <xf numFmtId="0" fontId="34" fillId="2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34" fillId="3" borderId="1" xfId="0" applyNumberFormat="1" applyFont="1" applyFill="1" applyBorder="1" applyAlignment="1">
      <alignment horizontal="center" vertical="center"/>
    </xf>
    <xf numFmtId="0" fontId="34" fillId="0" borderId="1" xfId="0" applyNumberFormat="1" applyFont="1" applyFill="1" applyBorder="1" applyAlignment="1">
      <alignment horizontal="center" vertical="center"/>
    </xf>
    <xf numFmtId="0" fontId="42" fillId="0" borderId="1" xfId="0" applyFont="1" applyFill="1" applyBorder="1" applyAlignment="1">
      <alignment horizontal="center" vertical="center"/>
    </xf>
    <xf numFmtId="0" fontId="42" fillId="2" borderId="1" xfId="0" applyFont="1" applyFill="1" applyBorder="1" applyAlignment="1">
      <alignment horizontal="center" vertical="center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25" fillId="2" borderId="1" xfId="0" applyFont="1" applyFill="1" applyBorder="1" applyAlignment="1" applyProtection="1">
      <alignment horizontal="center" vertical="center"/>
      <protection locked="0"/>
    </xf>
    <xf numFmtId="0" fontId="38" fillId="0" borderId="3" xfId="0" applyFont="1" applyFill="1" applyBorder="1" applyAlignment="1" applyProtection="1">
      <alignment horizontal="center" vertical="center"/>
      <protection locked="0"/>
    </xf>
    <xf numFmtId="0" fontId="38" fillId="0" borderId="4" xfId="0" applyFont="1" applyFill="1" applyBorder="1" applyAlignment="1" applyProtection="1">
      <alignment horizontal="center" vertical="center"/>
      <protection locked="0"/>
    </xf>
    <xf numFmtId="0" fontId="38" fillId="0" borderId="6" xfId="0" applyFont="1" applyFill="1" applyBorder="1" applyAlignment="1" applyProtection="1">
      <alignment horizontal="center" vertical="center"/>
      <protection locked="0"/>
    </xf>
    <xf numFmtId="0" fontId="43" fillId="0" borderId="0" xfId="0" applyFont="1" applyFill="1" applyBorder="1" applyAlignment="1">
      <alignment vertical="center"/>
    </xf>
    <xf numFmtId="0" fontId="25" fillId="8" borderId="1" xfId="0" applyFont="1" applyFill="1" applyBorder="1" applyAlignment="1" applyProtection="1">
      <alignment horizontal="center" vertical="center"/>
      <protection locked="0"/>
    </xf>
    <xf numFmtId="0" fontId="26" fillId="2" borderId="1" xfId="0" applyFont="1" applyFill="1" applyBorder="1" applyAlignment="1" applyProtection="1">
      <alignment horizontal="center" vertical="center"/>
      <protection locked="0"/>
    </xf>
    <xf numFmtId="0" fontId="25" fillId="2" borderId="1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>
      <alignment vertical="center"/>
    </xf>
    <xf numFmtId="181" fontId="1" fillId="0" borderId="0" xfId="0" applyNumberFormat="1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4" xfId="0" applyFont="1" applyFill="1" applyBorder="1">
      <alignment vertical="center"/>
    </xf>
    <xf numFmtId="0" fontId="1" fillId="0" borderId="1" xfId="0" applyFont="1" applyBorder="1">
      <alignment vertical="center"/>
    </xf>
    <xf numFmtId="0" fontId="1" fillId="0" borderId="0" xfId="0" applyFont="1">
      <alignment vertical="center"/>
    </xf>
    <xf numFmtId="0" fontId="1" fillId="3" borderId="1" xfId="0" applyFont="1" applyFill="1" applyBorder="1">
      <alignment vertical="center"/>
    </xf>
    <xf numFmtId="0" fontId="1" fillId="2" borderId="1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3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strike val="0"/>
      </font>
      <fill>
        <patternFill patternType="solid">
          <bgColor rgb="FFFFC0CB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eetMetadata" Target="metadata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7qqinbvbrwfw22\FileStorage\File\2025-10\&#25152;&#26377;&#21171;&#21153;6&#2637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7qqinbvbrwfw22\FileStorage\File\2025-11\&#25152;&#26377;&#21171;&#21153;6&#2637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0844;&#21496;2025\3.&#24037;&#36164;\2025.10&#26376;&#24037;&#36164;\10&#26376;&#26032;&#29256;&#24037;&#36164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人员明细"/>
      <sheetName val="人员考勤"/>
      <sheetName val="打卡记录"/>
      <sheetName val="Sheet1"/>
      <sheetName val="Sheet2"/>
    </sheetNames>
    <sheetDataSet>
      <sheetData sheetId="0">
        <row r="1">
          <cell r="B1" t="str">
            <v>姓名</v>
          </cell>
          <cell r="C1" t="str">
            <v>性别</v>
          </cell>
          <cell r="D1" t="str">
            <v>所属平台</v>
          </cell>
          <cell r="E1" t="str">
            <v>所在单位      （一级）</v>
          </cell>
          <cell r="F1" t="str">
            <v>所在部门     （二级）</v>
          </cell>
          <cell r="G1" t="str">
            <v>所属科室（三级）</v>
          </cell>
          <cell r="H1" t="str">
            <v>所在岗位</v>
          </cell>
        </row>
        <row r="2">
          <cell r="B2" t="str">
            <v>王磊</v>
          </cell>
          <cell r="C2" t="e">
            <v>#VALUE!</v>
          </cell>
          <cell r="D2" t="str">
            <v>前台</v>
          </cell>
          <cell r="E2" t="str">
            <v>河北光华荣昌汽车部件有限公司</v>
          </cell>
          <cell r="F2" t="str">
            <v>座椅事业一部--金属件厂</v>
          </cell>
          <cell r="G2" t="str">
            <v>总经办</v>
          </cell>
          <cell r="H2" t="str">
            <v>总经理</v>
          </cell>
        </row>
        <row r="3">
          <cell r="B3" t="str">
            <v>张黎明</v>
          </cell>
          <cell r="C3" t="e">
            <v>#VALUE!</v>
          </cell>
          <cell r="D3" t="str">
            <v>中台</v>
          </cell>
          <cell r="E3" t="str">
            <v>河北光华荣昌汽车部件有限公司</v>
          </cell>
          <cell r="F3" t="str">
            <v>河北党务室</v>
          </cell>
          <cell r="G3" t="str">
            <v>党务室</v>
          </cell>
          <cell r="H3" t="str">
            <v>党支部书记</v>
          </cell>
        </row>
        <row r="4">
          <cell r="B4" t="str">
            <v>赵志强</v>
          </cell>
          <cell r="C4" t="e">
            <v>#VALUE!</v>
          </cell>
          <cell r="D4" t="str">
            <v>中台</v>
          </cell>
          <cell r="E4" t="str">
            <v>河北光华荣昌汽车部件有限公司</v>
          </cell>
          <cell r="F4" t="str">
            <v>河北箫驰公司</v>
          </cell>
          <cell r="G4" t="str">
            <v>箫驰公司</v>
          </cell>
          <cell r="H4" t="str">
            <v>三包服务</v>
          </cell>
        </row>
        <row r="5">
          <cell r="B5" t="str">
            <v>刘强</v>
          </cell>
          <cell r="C5" t="e">
            <v>#VALUE!</v>
          </cell>
          <cell r="D5" t="str">
            <v>前台</v>
          </cell>
          <cell r="E5" t="str">
            <v>河北光华荣昌汽车部件有限公司</v>
          </cell>
          <cell r="F5" t="str">
            <v>座椅事业一部--座椅厂</v>
          </cell>
          <cell r="G5" t="str">
            <v>制造技术部-供应商管理科</v>
          </cell>
          <cell r="H5" t="str">
            <v>座椅外检</v>
          </cell>
        </row>
        <row r="6">
          <cell r="B6" t="str">
            <v>许嘉辉</v>
          </cell>
          <cell r="C6" t="e">
            <v>#VALUE!</v>
          </cell>
          <cell r="D6" t="str">
            <v>中台</v>
          </cell>
          <cell r="E6" t="str">
            <v>河北光华荣昌汽车部件有限公司</v>
          </cell>
          <cell r="F6" t="str">
            <v>河北箫驰公司</v>
          </cell>
          <cell r="G6" t="str">
            <v>箫驰公司</v>
          </cell>
          <cell r="H6" t="str">
            <v>配件厂主管</v>
          </cell>
        </row>
        <row r="7">
          <cell r="B7" t="str">
            <v>孙秀霞</v>
          </cell>
          <cell r="C7" t="e">
            <v>#VALUE!</v>
          </cell>
          <cell r="D7" t="str">
            <v>前台</v>
          </cell>
          <cell r="E7" t="str">
            <v>河北光华荣昌汽车部件有限公司</v>
          </cell>
          <cell r="F7" t="str">
            <v>座椅事业一部--金属件厂</v>
          </cell>
          <cell r="G7" t="str">
            <v>生产管理科</v>
          </cell>
          <cell r="H7" t="str">
            <v>功能件库管B</v>
          </cell>
        </row>
        <row r="8">
          <cell r="B8" t="str">
            <v>冯亮亮</v>
          </cell>
          <cell r="C8" t="e">
            <v>#VALUE!</v>
          </cell>
          <cell r="D8" t="str">
            <v>中台</v>
          </cell>
          <cell r="E8" t="str">
            <v>河北光华荣昌汽车部件有限公司</v>
          </cell>
          <cell r="F8" t="str">
            <v>河北工艺工程部</v>
          </cell>
          <cell r="G8" t="str">
            <v>工艺工程部</v>
          </cell>
          <cell r="H8" t="str">
            <v>产品工程师</v>
          </cell>
        </row>
        <row r="9">
          <cell r="B9" t="str">
            <v>刘艳霞</v>
          </cell>
          <cell r="C9" t="e">
            <v>#VALUE!</v>
          </cell>
          <cell r="D9" t="str">
            <v>中台</v>
          </cell>
          <cell r="E9" t="str">
            <v>河北光华荣昌汽车部件有限公司</v>
          </cell>
          <cell r="F9" t="str">
            <v>河北工艺工程部</v>
          </cell>
          <cell r="G9" t="str">
            <v>工艺工程部</v>
          </cell>
          <cell r="H9" t="str">
            <v>档案员</v>
          </cell>
        </row>
        <row r="10">
          <cell r="B10" t="str">
            <v>程丽宇</v>
          </cell>
          <cell r="C10" t="e">
            <v>#VALUE!</v>
          </cell>
          <cell r="D10" t="str">
            <v>前台</v>
          </cell>
          <cell r="E10" t="str">
            <v>河北光华荣昌汽车部件有限公司</v>
          </cell>
          <cell r="F10" t="str">
            <v>座椅事业一部--座椅厂</v>
          </cell>
          <cell r="G10" t="str">
            <v>总经办-采购执行科</v>
          </cell>
          <cell r="H10" t="str">
            <v>大宗物料采购员</v>
          </cell>
        </row>
        <row r="11">
          <cell r="B11" t="str">
            <v>滕奉伟</v>
          </cell>
          <cell r="C11" t="e">
            <v>#VALUE!</v>
          </cell>
          <cell r="D11" t="str">
            <v>前台</v>
          </cell>
          <cell r="E11" t="str">
            <v>河北光华荣昌汽车部件有限公司</v>
          </cell>
          <cell r="F11" t="str">
            <v>座椅事业一部--金属件厂</v>
          </cell>
          <cell r="G11" t="str">
            <v>制造技术部-模具车间检测室</v>
          </cell>
          <cell r="H11" t="str">
            <v>检验员</v>
          </cell>
        </row>
        <row r="12">
          <cell r="B12" t="str">
            <v>田健</v>
          </cell>
          <cell r="C12" t="e">
            <v>#VALUE!</v>
          </cell>
          <cell r="D12" t="str">
            <v>前台</v>
          </cell>
          <cell r="E12" t="str">
            <v>河北光华荣昌汽车部件有限公司</v>
          </cell>
          <cell r="F12" t="str">
            <v>后视镜事业部</v>
          </cell>
          <cell r="G12" t="str">
            <v>技术质量科</v>
          </cell>
          <cell r="H12" t="str">
            <v>质量工程师</v>
          </cell>
        </row>
        <row r="13">
          <cell r="B13" t="str">
            <v>翟福芹</v>
          </cell>
          <cell r="C13" t="e">
            <v>#VALUE!</v>
          </cell>
          <cell r="D13" t="str">
            <v>前台</v>
          </cell>
          <cell r="E13" t="str">
            <v>河北光华荣昌汽车部件有限公司</v>
          </cell>
          <cell r="F13" t="str">
            <v>座椅事业一部--座椅厂</v>
          </cell>
          <cell r="G13" t="str">
            <v>制造技术部-质量工艺科</v>
          </cell>
          <cell r="H13" t="str">
            <v>缝纫工艺工程师</v>
          </cell>
        </row>
        <row r="14">
          <cell r="B14" t="str">
            <v>范瑶臣</v>
          </cell>
          <cell r="C14" t="e">
            <v>#VALUE!</v>
          </cell>
          <cell r="D14" t="str">
            <v>前台</v>
          </cell>
          <cell r="E14" t="str">
            <v>河北光华荣昌汽车部件有限公司</v>
          </cell>
          <cell r="F14" t="str">
            <v>座椅事业一部--座椅厂</v>
          </cell>
          <cell r="G14" t="str">
            <v>制造技术部-质量工艺科</v>
          </cell>
          <cell r="H14" t="str">
            <v>整椅组装工艺工程师</v>
          </cell>
        </row>
        <row r="15">
          <cell r="B15" t="str">
            <v>赵化胜</v>
          </cell>
          <cell r="C15" t="e">
            <v>#VALUE!</v>
          </cell>
          <cell r="D15" t="str">
            <v>前台</v>
          </cell>
          <cell r="E15" t="str">
            <v>河北光华荣昌汽车部件有限公司</v>
          </cell>
          <cell r="F15" t="str">
            <v>后视镜事业部</v>
          </cell>
          <cell r="G15" t="str">
            <v>涂装车间</v>
          </cell>
          <cell r="H15" t="str">
            <v>涂装车间主任兼工艺工程师</v>
          </cell>
        </row>
        <row r="16">
          <cell r="B16" t="str">
            <v>刘荣浩</v>
          </cell>
          <cell r="C16" t="e">
            <v>#VALUE!</v>
          </cell>
          <cell r="D16" t="str">
            <v>中台</v>
          </cell>
          <cell r="E16" t="str">
            <v>河北光华荣昌汽车部件有限公司</v>
          </cell>
          <cell r="F16" t="str">
            <v>河北工艺工程部</v>
          </cell>
          <cell r="G16" t="str">
            <v>工艺工程部</v>
          </cell>
          <cell r="H16" t="str">
            <v>总装工艺工程师（3.0平台、2.0平台）</v>
          </cell>
        </row>
        <row r="17">
          <cell r="B17" t="str">
            <v>赵玉臣</v>
          </cell>
          <cell r="C17" t="e">
            <v>#VALUE!</v>
          </cell>
          <cell r="D17" t="str">
            <v>前台</v>
          </cell>
          <cell r="E17" t="str">
            <v>河北光华荣昌汽车部件有限公司</v>
          </cell>
          <cell r="F17" t="str">
            <v>座椅事业一部--金属件厂</v>
          </cell>
          <cell r="G17" t="str">
            <v>制造技术部-模具车间</v>
          </cell>
          <cell r="H17" t="str">
            <v>模具车间经理兼冲压工艺工程师</v>
          </cell>
        </row>
        <row r="18">
          <cell r="B18" t="str">
            <v>邓春博</v>
          </cell>
          <cell r="C18" t="e">
            <v>#VALUE!</v>
          </cell>
          <cell r="D18" t="str">
            <v>前台</v>
          </cell>
          <cell r="E18" t="str">
            <v>河北光华荣昌汽车部件有限公司</v>
          </cell>
          <cell r="F18" t="str">
            <v>座椅事业一部--金属件厂</v>
          </cell>
          <cell r="G18" t="str">
            <v>制造技术部-模具车间模具制造组</v>
          </cell>
          <cell r="H18" t="str">
            <v>模具制造组长</v>
          </cell>
        </row>
        <row r="19">
          <cell r="B19" t="str">
            <v>王杏纳</v>
          </cell>
          <cell r="C19" t="e">
            <v>#VALUE!</v>
          </cell>
          <cell r="D19" t="str">
            <v>前台</v>
          </cell>
          <cell r="E19" t="str">
            <v>河北光华荣昌汽车部件有限公司</v>
          </cell>
          <cell r="F19" t="str">
            <v>座椅事业一部--金属件厂</v>
          </cell>
          <cell r="G19" t="str">
            <v>制造技术部-模具车间设计组</v>
          </cell>
          <cell r="H19" t="str">
            <v>焊接夹具设计工程师</v>
          </cell>
        </row>
        <row r="20">
          <cell r="B20" t="str">
            <v>王长浩</v>
          </cell>
          <cell r="C20" t="e">
            <v>#VALUE!</v>
          </cell>
          <cell r="D20" t="str">
            <v>前台</v>
          </cell>
          <cell r="E20" t="str">
            <v>河北光华荣昌汽车部件有限公司</v>
          </cell>
          <cell r="F20" t="str">
            <v>座椅事业一部--金属件厂</v>
          </cell>
          <cell r="G20" t="str">
            <v>制造技术部-模具车间模具制造组</v>
          </cell>
          <cell r="H20" t="str">
            <v>线切割操机工</v>
          </cell>
        </row>
        <row r="21">
          <cell r="B21" t="str">
            <v>张建江</v>
          </cell>
          <cell r="C21" t="e">
            <v>#VALUE!</v>
          </cell>
          <cell r="D21" t="str">
            <v>前台</v>
          </cell>
          <cell r="E21" t="str">
            <v>河北光华荣昌汽车部件有限公司</v>
          </cell>
          <cell r="F21" t="str">
            <v>座椅事业一部--金属件厂</v>
          </cell>
          <cell r="G21" t="str">
            <v>制造技术部-模具车间模具制造组</v>
          </cell>
          <cell r="H21" t="str">
            <v>CNC操机工</v>
          </cell>
        </row>
        <row r="22">
          <cell r="B22" t="str">
            <v>商木刚</v>
          </cell>
          <cell r="C22" t="e">
            <v>#VALUE!</v>
          </cell>
          <cell r="D22" t="str">
            <v>中台</v>
          </cell>
          <cell r="E22" t="str">
            <v>河北光华荣昌汽车部件有限公司</v>
          </cell>
          <cell r="F22" t="str">
            <v>河北工艺工程部</v>
          </cell>
          <cell r="G22" t="str">
            <v>试制车间</v>
          </cell>
          <cell r="H22" t="str">
            <v>新产品试制技工</v>
          </cell>
        </row>
        <row r="23">
          <cell r="B23" t="str">
            <v>赵学超</v>
          </cell>
          <cell r="C23" t="e">
            <v>#VALUE!</v>
          </cell>
          <cell r="D23" t="str">
            <v>前台</v>
          </cell>
          <cell r="E23" t="str">
            <v>河北光华荣昌汽车部件有限公司</v>
          </cell>
          <cell r="F23" t="str">
            <v>座椅事业一部--金属件厂</v>
          </cell>
          <cell r="G23" t="str">
            <v>焊接车间</v>
          </cell>
          <cell r="H23" t="str">
            <v>焊胎保全工</v>
          </cell>
        </row>
        <row r="24">
          <cell r="B24" t="str">
            <v>谷朋坤</v>
          </cell>
          <cell r="C24" t="e">
            <v>#VALUE!</v>
          </cell>
          <cell r="D24" t="str">
            <v>中台</v>
          </cell>
          <cell r="E24" t="str">
            <v>河北光华荣昌汽车部件有限公司</v>
          </cell>
          <cell r="F24" t="str">
            <v>河北财务管理部</v>
          </cell>
          <cell r="G24" t="str">
            <v>财务管理部</v>
          </cell>
          <cell r="H24" t="str">
            <v>部长</v>
          </cell>
        </row>
        <row r="25">
          <cell r="B25" t="str">
            <v>张如燕</v>
          </cell>
          <cell r="C25" t="e">
            <v>#VALUE!</v>
          </cell>
          <cell r="D25" t="str">
            <v>中台</v>
          </cell>
          <cell r="E25" t="str">
            <v>河北光华荣昌汽车部件有限公司</v>
          </cell>
          <cell r="F25" t="str">
            <v>河北财务管理部</v>
          </cell>
          <cell r="G25" t="str">
            <v>财务管理部</v>
          </cell>
          <cell r="H25" t="str">
            <v>公司监事兼出纳</v>
          </cell>
        </row>
        <row r="26">
          <cell r="B26" t="str">
            <v>张佳怡</v>
          </cell>
          <cell r="C26" t="e">
            <v>#VALUE!</v>
          </cell>
          <cell r="D26" t="str">
            <v>中台</v>
          </cell>
          <cell r="E26" t="str">
            <v>河北光华荣昌汽车部件有限公司</v>
          </cell>
          <cell r="F26" t="str">
            <v>河北财务管理部</v>
          </cell>
          <cell r="G26" t="str">
            <v>财务管理部</v>
          </cell>
          <cell r="H26" t="str">
            <v>税务兼审核会计</v>
          </cell>
        </row>
        <row r="27">
          <cell r="B27" t="str">
            <v>李芳慧</v>
          </cell>
          <cell r="C27" t="e">
            <v>#VALUE!</v>
          </cell>
          <cell r="D27" t="str">
            <v>中台</v>
          </cell>
          <cell r="E27" t="str">
            <v>河北光华荣昌汽车部件有限公司</v>
          </cell>
          <cell r="F27" t="str">
            <v>河北财务管理部</v>
          </cell>
          <cell r="G27" t="str">
            <v>财务管理部</v>
          </cell>
          <cell r="H27" t="str">
            <v>成本核算</v>
          </cell>
        </row>
        <row r="28">
          <cell r="B28" t="str">
            <v>刘新杰</v>
          </cell>
          <cell r="C28" t="e">
            <v>#VALUE!</v>
          </cell>
          <cell r="D28" t="str">
            <v>中台</v>
          </cell>
          <cell r="E28" t="str">
            <v>河北光华荣昌汽车部件有限公司</v>
          </cell>
          <cell r="F28" t="str">
            <v>河北综合管理部</v>
          </cell>
          <cell r="G28" t="str">
            <v>人力资源科</v>
          </cell>
          <cell r="H28" t="str">
            <v>部长兼人力资源科科长</v>
          </cell>
        </row>
        <row r="29">
          <cell r="B29" t="str">
            <v>蔺元元</v>
          </cell>
          <cell r="C29" t="e">
            <v>#VALUE!</v>
          </cell>
          <cell r="D29" t="str">
            <v>中台</v>
          </cell>
          <cell r="E29" t="str">
            <v>河北光华荣昌汽车部件有限公司</v>
          </cell>
          <cell r="F29" t="str">
            <v>河北综合管理部</v>
          </cell>
          <cell r="G29" t="str">
            <v>人力资源科</v>
          </cell>
          <cell r="H29" t="str">
            <v>招聘培训主管</v>
          </cell>
        </row>
        <row r="30">
          <cell r="B30" t="str">
            <v>牟群</v>
          </cell>
          <cell r="C30" t="e">
            <v>#VALUE!</v>
          </cell>
          <cell r="D30" t="str">
            <v>中台</v>
          </cell>
          <cell r="E30" t="str">
            <v>河北光华荣昌汽车部件有限公司</v>
          </cell>
          <cell r="F30" t="str">
            <v>河北综合管理部</v>
          </cell>
          <cell r="G30" t="str">
            <v>人力资源科</v>
          </cell>
          <cell r="H30" t="str">
            <v>绩效主管</v>
          </cell>
        </row>
        <row r="31">
          <cell r="B31" t="str">
            <v>杨亚琼</v>
          </cell>
          <cell r="C31" t="e">
            <v>#VALUE!</v>
          </cell>
          <cell r="D31" t="str">
            <v>中台</v>
          </cell>
          <cell r="E31" t="str">
            <v>河北光华荣昌汽车部件有限公司</v>
          </cell>
          <cell r="F31" t="str">
            <v>河北综合管理部</v>
          </cell>
          <cell r="G31" t="str">
            <v>行政管理科</v>
          </cell>
          <cell r="H31" t="str">
            <v>宿舍管理员</v>
          </cell>
        </row>
        <row r="32">
          <cell r="B32" t="str">
            <v>赵金旺</v>
          </cell>
          <cell r="C32" t="e">
            <v>#VALUE!</v>
          </cell>
          <cell r="D32" t="str">
            <v>中台</v>
          </cell>
          <cell r="E32" t="str">
            <v>河北光华荣昌汽车部件有限公司</v>
          </cell>
          <cell r="F32" t="str">
            <v>河北综合管理部</v>
          </cell>
          <cell r="G32" t="str">
            <v>行政管理科</v>
          </cell>
          <cell r="H32" t="str">
            <v>司机</v>
          </cell>
        </row>
        <row r="33">
          <cell r="B33" t="str">
            <v>李玉强</v>
          </cell>
          <cell r="C33" t="e">
            <v>#VALUE!</v>
          </cell>
          <cell r="D33" t="str">
            <v>中台</v>
          </cell>
          <cell r="E33" t="str">
            <v>河北光华荣昌汽车部件有限公司</v>
          </cell>
          <cell r="F33" t="str">
            <v>河北工艺工程部</v>
          </cell>
          <cell r="G33" t="str">
            <v>试制车间</v>
          </cell>
          <cell r="H33" t="str">
            <v>新产品试制技工</v>
          </cell>
        </row>
        <row r="34">
          <cell r="B34" t="str">
            <v>张馀林</v>
          </cell>
          <cell r="C34" t="e">
            <v>#VALUE!</v>
          </cell>
          <cell r="D34" t="str">
            <v>前台</v>
          </cell>
          <cell r="E34" t="str">
            <v>河北光华荣昌汽车部件有限公司</v>
          </cell>
          <cell r="F34" t="str">
            <v>座椅事业一部--座椅厂</v>
          </cell>
          <cell r="G34" t="str">
            <v>总经办-销售服务科</v>
          </cell>
          <cell r="H34" t="str">
            <v>销售服务科科长</v>
          </cell>
        </row>
        <row r="35">
          <cell r="B35" t="str">
            <v>刘增莲</v>
          </cell>
          <cell r="C35" t="e">
            <v>#VALUE!</v>
          </cell>
          <cell r="D35" t="str">
            <v>前台</v>
          </cell>
          <cell r="E35" t="str">
            <v>河北光华荣昌汽车部件有限公司</v>
          </cell>
          <cell r="F35" t="str">
            <v>座椅事业一部--金属件厂</v>
          </cell>
          <cell r="G35" t="str">
            <v>制造技术部-TPM</v>
          </cell>
          <cell r="H35" t="str">
            <v>设备管理员</v>
          </cell>
        </row>
        <row r="36">
          <cell r="B36" t="str">
            <v>陈晓晴</v>
          </cell>
          <cell r="C36" t="e">
            <v>#VALUE!</v>
          </cell>
          <cell r="D36" t="str">
            <v>前台</v>
          </cell>
          <cell r="E36" t="str">
            <v>河北光华荣昌汽车部件有限公司</v>
          </cell>
          <cell r="F36" t="str">
            <v>后视镜事业部</v>
          </cell>
          <cell r="G36" t="str">
            <v>销售服务科</v>
          </cell>
          <cell r="H36" t="str">
            <v>统计员</v>
          </cell>
        </row>
        <row r="37">
          <cell r="B37" t="str">
            <v>施立如</v>
          </cell>
          <cell r="C37" t="e">
            <v>#VALUE!</v>
          </cell>
          <cell r="D37" t="str">
            <v>前台</v>
          </cell>
          <cell r="E37" t="str">
            <v>河北光华荣昌汽车部件有限公司</v>
          </cell>
          <cell r="F37" t="str">
            <v>座椅事业一部--座椅厂</v>
          </cell>
          <cell r="G37" t="str">
            <v>总经办-销售服务科</v>
          </cell>
          <cell r="H37" t="str">
            <v>对账员</v>
          </cell>
        </row>
        <row r="38">
          <cell r="B38" t="str">
            <v>张文昌</v>
          </cell>
          <cell r="C38" t="e">
            <v>#VALUE!</v>
          </cell>
          <cell r="D38" t="str">
            <v>前台</v>
          </cell>
          <cell r="E38" t="str">
            <v>河北光华荣昌汽车部件有限公司</v>
          </cell>
          <cell r="F38" t="str">
            <v>座椅事业一部--座椅厂</v>
          </cell>
          <cell r="G38" t="str">
            <v>总经办-销售服务科</v>
          </cell>
          <cell r="H38" t="str">
            <v>发货主管</v>
          </cell>
        </row>
        <row r="39">
          <cell r="B39" t="str">
            <v>于全生</v>
          </cell>
          <cell r="C39" t="e">
            <v>#VALUE!</v>
          </cell>
          <cell r="D39" t="str">
            <v>前台</v>
          </cell>
          <cell r="E39" t="str">
            <v>河北光华荣昌汽车部件有限公司</v>
          </cell>
          <cell r="F39" t="str">
            <v>座椅事业一部--座椅厂</v>
          </cell>
          <cell r="G39" t="str">
            <v>总经办-销售服务科</v>
          </cell>
          <cell r="H39" t="str">
            <v>发货员</v>
          </cell>
        </row>
        <row r="40">
          <cell r="B40" t="str">
            <v>高胜利</v>
          </cell>
          <cell r="C40" t="e">
            <v>#VALUE!</v>
          </cell>
          <cell r="D40" t="str">
            <v>前台</v>
          </cell>
          <cell r="E40" t="str">
            <v>河北光华荣昌汽车部件有限公司</v>
          </cell>
          <cell r="F40" t="str">
            <v>座椅事业一部--座椅厂</v>
          </cell>
          <cell r="G40" t="str">
            <v>总经办-销售服务科</v>
          </cell>
          <cell r="H40" t="str">
            <v>发货员</v>
          </cell>
        </row>
        <row r="41">
          <cell r="B41" t="str">
            <v>张东</v>
          </cell>
          <cell r="C41" t="e">
            <v>#VALUE!</v>
          </cell>
          <cell r="D41" t="str">
            <v>前台</v>
          </cell>
          <cell r="E41" t="str">
            <v>河北光华荣昌汽车部件有限公司</v>
          </cell>
          <cell r="F41" t="str">
            <v>座椅事业一部--座椅厂</v>
          </cell>
          <cell r="G41" t="str">
            <v>总经办-销售服务科</v>
          </cell>
          <cell r="H41" t="str">
            <v>叉车工（发货）</v>
          </cell>
        </row>
        <row r="42">
          <cell r="B42" t="str">
            <v>张鹏</v>
          </cell>
          <cell r="C42" t="e">
            <v>#VALUE!</v>
          </cell>
          <cell r="D42" t="str">
            <v>中台</v>
          </cell>
          <cell r="E42" t="str">
            <v>河北光华荣昌汽车部件有限公司</v>
          </cell>
          <cell r="F42" t="str">
            <v>河北物业部</v>
          </cell>
          <cell r="G42" t="str">
            <v>物业部</v>
          </cell>
          <cell r="H42" t="str">
            <v>维修工</v>
          </cell>
        </row>
        <row r="43">
          <cell r="B43" t="str">
            <v>米博轩</v>
          </cell>
          <cell r="C43" t="str">
            <v>男</v>
          </cell>
          <cell r="D43" t="str">
            <v>中台</v>
          </cell>
          <cell r="E43" t="str">
            <v>河北箫驰公司</v>
          </cell>
          <cell r="F43" t="str">
            <v>河北箫驰公司</v>
          </cell>
          <cell r="G43" t="str">
            <v>箫驰公司</v>
          </cell>
          <cell r="H43" t="str">
            <v>配件厂主管</v>
          </cell>
        </row>
        <row r="44">
          <cell r="B44" t="str">
            <v>于来明</v>
          </cell>
          <cell r="C44" t="e">
            <v>#VALUE!</v>
          </cell>
          <cell r="D44" t="str">
            <v>中台</v>
          </cell>
          <cell r="E44" t="str">
            <v>河北光华荣昌汽车部件有限公司</v>
          </cell>
          <cell r="F44" t="str">
            <v>河北箫驰公司</v>
          </cell>
          <cell r="G44" t="str">
            <v>箫驰公司</v>
          </cell>
          <cell r="H44" t="str">
            <v>组装工</v>
          </cell>
        </row>
        <row r="45">
          <cell r="B45" t="str">
            <v>刘梅娟</v>
          </cell>
          <cell r="C45" t="e">
            <v>#VALUE!</v>
          </cell>
          <cell r="D45" t="str">
            <v>前台</v>
          </cell>
          <cell r="E45" t="str">
            <v>河北光华荣昌汽车部件有限公司</v>
          </cell>
          <cell r="F45" t="str">
            <v>座椅事业一部--金属件厂</v>
          </cell>
          <cell r="G45" t="str">
            <v>生产管理科</v>
          </cell>
          <cell r="H45" t="str">
            <v>成品库管员</v>
          </cell>
        </row>
        <row r="46">
          <cell r="B46" t="str">
            <v>白艳焕</v>
          </cell>
          <cell r="C46" t="e">
            <v>#VALUE!</v>
          </cell>
          <cell r="D46" t="str">
            <v>前台</v>
          </cell>
          <cell r="E46" t="str">
            <v>河北光华荣昌汽车部件有限公司</v>
          </cell>
          <cell r="F46" t="str">
            <v>后视镜事业部</v>
          </cell>
          <cell r="G46" t="str">
            <v>物料科</v>
          </cell>
          <cell r="H46" t="str">
            <v>后视镜/库管员</v>
          </cell>
        </row>
        <row r="47">
          <cell r="B47" t="str">
            <v>赵静</v>
          </cell>
          <cell r="C47" t="e">
            <v>#VALUE!</v>
          </cell>
          <cell r="D47" t="str">
            <v>前台</v>
          </cell>
          <cell r="E47" t="str">
            <v>河北光华荣昌汽车部件有限公司</v>
          </cell>
          <cell r="F47" t="str">
            <v>座椅事业一部--座椅厂</v>
          </cell>
          <cell r="G47" t="str">
            <v>总经办-销售服务科</v>
          </cell>
          <cell r="H47" t="str">
            <v>成品库管员</v>
          </cell>
        </row>
        <row r="48">
          <cell r="B48" t="str">
            <v>赵连风</v>
          </cell>
          <cell r="C48" t="e">
            <v>#VALUE!</v>
          </cell>
          <cell r="D48" t="str">
            <v>前台</v>
          </cell>
          <cell r="E48" t="str">
            <v>河北光华荣昌汽车部件有限公司</v>
          </cell>
          <cell r="F48" t="str">
            <v>座椅事业一部--座椅厂</v>
          </cell>
          <cell r="G48" t="str">
            <v>总经办-销售服务科</v>
          </cell>
          <cell r="H48" t="str">
            <v>北京现场服务主管</v>
          </cell>
        </row>
        <row r="49">
          <cell r="B49" t="str">
            <v>邢建国</v>
          </cell>
          <cell r="C49" t="e">
            <v>#VALUE!</v>
          </cell>
          <cell r="D49" t="str">
            <v>前台</v>
          </cell>
          <cell r="E49" t="str">
            <v>河北光华荣昌汽车部件有限公司</v>
          </cell>
          <cell r="F49" t="str">
            <v>座椅事业一部--座椅厂</v>
          </cell>
          <cell r="G49" t="str">
            <v>总经办-销售服务科</v>
          </cell>
          <cell r="H49" t="str">
            <v>北京戴姆勒现场服务</v>
          </cell>
        </row>
        <row r="50">
          <cell r="B50" t="str">
            <v>谭月涛</v>
          </cell>
          <cell r="C50" t="e">
            <v>#VALUE!</v>
          </cell>
          <cell r="D50" t="str">
            <v>前台</v>
          </cell>
          <cell r="E50" t="str">
            <v>河北光华荣昌汽车部件有限公司</v>
          </cell>
          <cell r="F50" t="str">
            <v>座椅事业一部--座椅厂</v>
          </cell>
          <cell r="G50" t="str">
            <v>总经办-销售服务科</v>
          </cell>
          <cell r="H50" t="str">
            <v>北京戴姆勒现场服务</v>
          </cell>
        </row>
        <row r="51">
          <cell r="B51" t="str">
            <v>刘君伟</v>
          </cell>
          <cell r="C51" t="e">
            <v>#VALUE!</v>
          </cell>
          <cell r="D51" t="str">
            <v>前台</v>
          </cell>
          <cell r="E51" t="str">
            <v>河北光华荣昌汽车部件有限公司</v>
          </cell>
          <cell r="F51" t="str">
            <v>座椅事业一部--座椅厂</v>
          </cell>
          <cell r="G51" t="str">
            <v>总经办-销售服务科</v>
          </cell>
          <cell r="H51" t="str">
            <v>北京北汽越分现场服务</v>
          </cell>
        </row>
        <row r="52">
          <cell r="B52" t="str">
            <v>张奇</v>
          </cell>
          <cell r="C52" t="e">
            <v>#VALUE!</v>
          </cell>
          <cell r="D52" t="str">
            <v>前台</v>
          </cell>
          <cell r="E52" t="str">
            <v>河北光华荣昌汽车部件有限公司</v>
          </cell>
          <cell r="F52" t="str">
            <v>后视镜事业部</v>
          </cell>
          <cell r="G52" t="str">
            <v>销售服务科</v>
          </cell>
          <cell r="H52" t="str">
            <v>北京北汽越分现场服务</v>
          </cell>
        </row>
        <row r="53">
          <cell r="B53" t="str">
            <v>于磊磊</v>
          </cell>
          <cell r="C53" t="e">
            <v>#VALUE!</v>
          </cell>
          <cell r="D53" t="str">
            <v>前台</v>
          </cell>
          <cell r="E53" t="str">
            <v>河北光华荣昌汽车部件有限公司</v>
          </cell>
          <cell r="F53" t="str">
            <v>后视镜事业部</v>
          </cell>
          <cell r="G53" t="str">
            <v>销售服务科</v>
          </cell>
          <cell r="H53" t="str">
            <v>济南现场服务主管</v>
          </cell>
        </row>
        <row r="54">
          <cell r="B54" t="str">
            <v>席智伟</v>
          </cell>
          <cell r="C54" t="e">
            <v>#VALUE!</v>
          </cell>
          <cell r="D54" t="str">
            <v>前台</v>
          </cell>
          <cell r="E54" t="str">
            <v>河北光华荣昌汽车部件有限公司</v>
          </cell>
          <cell r="F54" t="str">
            <v>座椅事业一部--座椅厂</v>
          </cell>
          <cell r="G54" t="str">
            <v>总经办-销售服务科</v>
          </cell>
          <cell r="H54" t="str">
            <v>济南现场服务</v>
          </cell>
        </row>
        <row r="55">
          <cell r="B55" t="str">
            <v>王克杰</v>
          </cell>
          <cell r="C55" t="e">
            <v>#VALUE!</v>
          </cell>
          <cell r="D55" t="str">
            <v>前台</v>
          </cell>
          <cell r="E55" t="str">
            <v>河北光华荣昌汽车部件有限公司</v>
          </cell>
          <cell r="F55" t="str">
            <v>座椅事业一部--座椅厂</v>
          </cell>
          <cell r="G55" t="str">
            <v>总经办-销售服务科</v>
          </cell>
          <cell r="H55" t="str">
            <v>济南现场服务</v>
          </cell>
        </row>
        <row r="56">
          <cell r="B56" t="str">
            <v>陈伟</v>
          </cell>
          <cell r="C56" t="e">
            <v>#VALUE!</v>
          </cell>
          <cell r="D56" t="str">
            <v>前台</v>
          </cell>
          <cell r="E56" t="str">
            <v>河北光华荣昌汽车部件有限公司</v>
          </cell>
          <cell r="F56" t="str">
            <v>座椅事业一部--座椅厂</v>
          </cell>
          <cell r="G56" t="str">
            <v>座椅厂</v>
          </cell>
          <cell r="H56" t="str">
            <v>座椅厂厂长助理</v>
          </cell>
        </row>
        <row r="57">
          <cell r="B57" t="str">
            <v>王春新</v>
          </cell>
          <cell r="C57" t="e">
            <v>#VALUE!</v>
          </cell>
          <cell r="D57" t="str">
            <v>中台</v>
          </cell>
          <cell r="E57" t="str">
            <v>河北光华荣昌汽车部件有限公司</v>
          </cell>
          <cell r="F57" t="str">
            <v>河北实验室</v>
          </cell>
          <cell r="G57" t="str">
            <v>实验室</v>
          </cell>
          <cell r="H57" t="str">
            <v>实验员</v>
          </cell>
        </row>
        <row r="58">
          <cell r="B58" t="str">
            <v>司艳策</v>
          </cell>
          <cell r="C58" t="e">
            <v>#VALUE!</v>
          </cell>
          <cell r="D58" t="str">
            <v>前台</v>
          </cell>
          <cell r="E58" t="str">
            <v>河北光华荣昌汽车部件有限公司</v>
          </cell>
          <cell r="F58" t="str">
            <v>座椅事业一部--金属件厂</v>
          </cell>
          <cell r="G58" t="str">
            <v>制造技术部-质量工艺科</v>
          </cell>
          <cell r="H58" t="str">
            <v>金属件质检科科长</v>
          </cell>
        </row>
        <row r="59">
          <cell r="B59" t="str">
            <v>刘元元</v>
          </cell>
          <cell r="C59" t="e">
            <v>#VALUE!</v>
          </cell>
          <cell r="D59" t="str">
            <v>前台</v>
          </cell>
          <cell r="E59" t="str">
            <v>河北光华荣昌汽车部件有限公司</v>
          </cell>
          <cell r="F59" t="str">
            <v>座椅事业一部--金属件厂</v>
          </cell>
          <cell r="G59" t="str">
            <v>制造技术部-供应商管理科</v>
          </cell>
          <cell r="H59" t="str">
            <v>质量工程师</v>
          </cell>
        </row>
        <row r="60">
          <cell r="B60" t="str">
            <v>陈浩</v>
          </cell>
          <cell r="C60" t="e">
            <v>#VALUE!</v>
          </cell>
          <cell r="D60" t="str">
            <v>前台</v>
          </cell>
          <cell r="E60" t="str">
            <v>河北光华荣昌汽车部件有限公司</v>
          </cell>
          <cell r="F60" t="str">
            <v>座椅事业一部--座椅厂</v>
          </cell>
          <cell r="G60" t="str">
            <v>座椅总装车间</v>
          </cell>
          <cell r="H60" t="str">
            <v>座椅车间主任</v>
          </cell>
        </row>
        <row r="61">
          <cell r="B61" t="str">
            <v>赵广超</v>
          </cell>
          <cell r="C61" t="e">
            <v>#VALUE!</v>
          </cell>
          <cell r="D61" t="str">
            <v>前台</v>
          </cell>
          <cell r="E61" t="str">
            <v>河北光华荣昌汽车部件有限公司</v>
          </cell>
          <cell r="F61" t="str">
            <v>座椅事业一部--座椅厂</v>
          </cell>
          <cell r="G61" t="str">
            <v>制造技术部-供应商管理科</v>
          </cell>
          <cell r="H61" t="str">
            <v>座椅外检</v>
          </cell>
        </row>
        <row r="62">
          <cell r="B62" t="str">
            <v>赵文俊</v>
          </cell>
          <cell r="C62" t="e">
            <v>#VALUE!</v>
          </cell>
          <cell r="D62" t="str">
            <v>前台</v>
          </cell>
          <cell r="E62" t="str">
            <v>河北光华荣昌汽车部件有限公司</v>
          </cell>
          <cell r="F62" t="str">
            <v>座椅事业一部--座椅厂</v>
          </cell>
          <cell r="G62" t="str">
            <v>发泡车间</v>
          </cell>
          <cell r="H62" t="str">
            <v>质量工程师</v>
          </cell>
        </row>
        <row r="63">
          <cell r="B63" t="str">
            <v>胡希港</v>
          </cell>
          <cell r="C63" t="e">
            <v>#VALUE!</v>
          </cell>
          <cell r="D63" t="str">
            <v>前台</v>
          </cell>
          <cell r="E63" t="str">
            <v>河北光华荣昌汽车部件有限公司</v>
          </cell>
          <cell r="F63" t="str">
            <v>后视镜事业部</v>
          </cell>
          <cell r="G63" t="str">
            <v>技术质量科</v>
          </cell>
          <cell r="H63" t="str">
            <v>质量工程师</v>
          </cell>
        </row>
        <row r="64">
          <cell r="B64" t="str">
            <v>云荣娟</v>
          </cell>
          <cell r="C64" t="e">
            <v>#VALUE!</v>
          </cell>
          <cell r="D64" t="str">
            <v>前台</v>
          </cell>
          <cell r="E64" t="str">
            <v>河北光华荣昌汽车部件有限公司</v>
          </cell>
          <cell r="F64" t="str">
            <v>座椅事业一部--座椅厂</v>
          </cell>
          <cell r="G64" t="str">
            <v>生产管理科</v>
          </cell>
          <cell r="H64" t="str">
            <v>科长</v>
          </cell>
        </row>
        <row r="65">
          <cell r="B65" t="str">
            <v>滕敬涛</v>
          </cell>
          <cell r="C65" t="e">
            <v>#VALUE!</v>
          </cell>
          <cell r="D65" t="str">
            <v>中台</v>
          </cell>
          <cell r="E65" t="str">
            <v>河北光华荣昌汽车部件有限公司</v>
          </cell>
          <cell r="F65" t="str">
            <v>河北综合管理部</v>
          </cell>
          <cell r="G65" t="str">
            <v>行政管理科</v>
          </cell>
          <cell r="H65" t="str">
            <v>信息管理员</v>
          </cell>
        </row>
        <row r="66">
          <cell r="B66" t="str">
            <v>李洪秀</v>
          </cell>
          <cell r="C66" t="e">
            <v>#VALUE!</v>
          </cell>
          <cell r="D66" t="str">
            <v>前台</v>
          </cell>
          <cell r="E66" t="str">
            <v>河北光华荣昌汽车部件有限公司</v>
          </cell>
          <cell r="F66" t="str">
            <v>座椅事业一部--座椅厂</v>
          </cell>
          <cell r="G66" t="str">
            <v>生产管理科</v>
          </cell>
          <cell r="H66" t="str">
            <v>供应商对账员</v>
          </cell>
        </row>
        <row r="67">
          <cell r="B67" t="str">
            <v>张巧慧</v>
          </cell>
          <cell r="C67" t="e">
            <v>#VALUE!</v>
          </cell>
          <cell r="D67" t="str">
            <v>中台</v>
          </cell>
          <cell r="E67" t="str">
            <v>河北光华荣昌汽车部件有限公司</v>
          </cell>
          <cell r="F67" t="str">
            <v>河北财务管理部</v>
          </cell>
          <cell r="G67" t="str">
            <v>财务管理部</v>
          </cell>
          <cell r="H67" t="str">
            <v>应付会计</v>
          </cell>
        </row>
        <row r="68">
          <cell r="B68" t="str">
            <v>张琳</v>
          </cell>
          <cell r="C68" t="e">
            <v>#VALUE!</v>
          </cell>
          <cell r="D68" t="str">
            <v>前台</v>
          </cell>
          <cell r="E68" t="str">
            <v>河北光华荣昌汽车部件有限公司</v>
          </cell>
          <cell r="F68" t="str">
            <v>后视镜事业部</v>
          </cell>
          <cell r="G68" t="str">
            <v>物料科</v>
          </cell>
          <cell r="H68" t="str">
            <v>后视镜/库管员</v>
          </cell>
        </row>
        <row r="69">
          <cell r="B69" t="str">
            <v>马亚青</v>
          </cell>
          <cell r="C69" t="e">
            <v>#VALUE!</v>
          </cell>
          <cell r="D69" t="str">
            <v>前台</v>
          </cell>
          <cell r="E69" t="str">
            <v>河北光华荣昌汽车部件有限公司</v>
          </cell>
          <cell r="F69" t="str">
            <v>座椅事业一部--金属件厂</v>
          </cell>
          <cell r="G69" t="str">
            <v>生产管理科</v>
          </cell>
          <cell r="H69" t="str">
            <v>科长兼计划员</v>
          </cell>
        </row>
        <row r="70">
          <cell r="B70" t="str">
            <v>郭金凯</v>
          </cell>
          <cell r="C70" t="e">
            <v>#VALUE!</v>
          </cell>
          <cell r="D70" t="str">
            <v>前台</v>
          </cell>
          <cell r="E70" t="str">
            <v>河北光华荣昌汽车部件有限公司</v>
          </cell>
          <cell r="F70" t="str">
            <v>座椅事业一部--座椅厂</v>
          </cell>
          <cell r="G70" t="str">
            <v>生产管理科</v>
          </cell>
          <cell r="H70" t="str">
            <v>生产计划员</v>
          </cell>
        </row>
        <row r="71">
          <cell r="B71" t="str">
            <v>张强</v>
          </cell>
          <cell r="C71" t="e">
            <v>#VALUE!</v>
          </cell>
          <cell r="D71" t="str">
            <v>前台</v>
          </cell>
          <cell r="E71" t="str">
            <v>河北光华荣昌汽车部件有限公司</v>
          </cell>
          <cell r="F71" t="str">
            <v>后视镜事业部</v>
          </cell>
          <cell r="G71" t="str">
            <v>计划调度科</v>
          </cell>
          <cell r="H71" t="str">
            <v>计划员</v>
          </cell>
        </row>
        <row r="72">
          <cell r="B72" t="str">
            <v>董会娟</v>
          </cell>
          <cell r="C72" t="e">
            <v>#VALUE!</v>
          </cell>
          <cell r="D72" t="str">
            <v>前台</v>
          </cell>
          <cell r="E72" t="str">
            <v>河北光华荣昌汽车部件有限公司</v>
          </cell>
          <cell r="F72" t="str">
            <v>座椅事业一部--金属件厂</v>
          </cell>
          <cell r="G72" t="str">
            <v>制造技术部-模具车间</v>
          </cell>
          <cell r="H72" t="str">
            <v>采购兼统计员</v>
          </cell>
        </row>
        <row r="73">
          <cell r="B73" t="str">
            <v>李鹏</v>
          </cell>
          <cell r="C73" t="e">
            <v>#VALUE!</v>
          </cell>
          <cell r="D73" t="str">
            <v>前台</v>
          </cell>
          <cell r="E73" t="str">
            <v>河北光华荣昌汽车部件有限公司</v>
          </cell>
          <cell r="F73" t="str">
            <v>座椅事业一部--座椅厂</v>
          </cell>
          <cell r="G73" t="str">
            <v>总经办-采购执行科</v>
          </cell>
          <cell r="H73" t="str">
            <v>物料计划员</v>
          </cell>
        </row>
        <row r="74">
          <cell r="B74" t="str">
            <v>杨慧娟</v>
          </cell>
          <cell r="C74" t="e">
            <v>#VALUE!</v>
          </cell>
          <cell r="D74" t="str">
            <v>前台</v>
          </cell>
          <cell r="E74" t="str">
            <v>河北光华荣昌汽车部件有限公司</v>
          </cell>
          <cell r="F74" t="str">
            <v>座椅事业一部--金属件厂</v>
          </cell>
          <cell r="G74" t="str">
            <v>生产管理科</v>
          </cell>
          <cell r="H74" t="str">
            <v>外协虚仓库管B</v>
          </cell>
        </row>
        <row r="75">
          <cell r="B75" t="str">
            <v>吴宝新</v>
          </cell>
          <cell r="C75" t="e">
            <v>#VALUE!</v>
          </cell>
          <cell r="D75" t="str">
            <v>前台</v>
          </cell>
          <cell r="E75" t="str">
            <v>河北光华荣昌汽车部件有限公司</v>
          </cell>
          <cell r="F75" t="str">
            <v>座椅事业一部--金属件厂</v>
          </cell>
          <cell r="G75" t="str">
            <v>生产管理科</v>
          </cell>
          <cell r="H75" t="str">
            <v>前序原料库管</v>
          </cell>
        </row>
        <row r="76">
          <cell r="B76" t="str">
            <v>高福亮</v>
          </cell>
          <cell r="C76" t="e">
            <v>#VALUE!</v>
          </cell>
          <cell r="D76" t="str">
            <v>前台</v>
          </cell>
          <cell r="E76" t="str">
            <v>河北光华荣昌汽车部件有限公司</v>
          </cell>
          <cell r="F76" t="str">
            <v>座椅事业一部--金属件厂</v>
          </cell>
          <cell r="G76" t="str">
            <v>生产管理科</v>
          </cell>
          <cell r="H76" t="str">
            <v>叉车工（上料）</v>
          </cell>
        </row>
        <row r="77">
          <cell r="B77" t="str">
            <v>刘振娜</v>
          </cell>
          <cell r="C77" t="e">
            <v>#VALUE!</v>
          </cell>
          <cell r="D77" t="str">
            <v>前台</v>
          </cell>
          <cell r="E77" t="str">
            <v>河北光华荣昌汽车部件有限公司</v>
          </cell>
          <cell r="F77" t="str">
            <v>座椅事业一部--金属件厂</v>
          </cell>
          <cell r="G77" t="str">
            <v>生产管理科</v>
          </cell>
          <cell r="H77" t="str">
            <v>外协虚仓库管A</v>
          </cell>
        </row>
        <row r="78">
          <cell r="B78" t="str">
            <v>王桂欣</v>
          </cell>
          <cell r="C78" t="e">
            <v>#VALUE!</v>
          </cell>
          <cell r="D78" t="str">
            <v>前台</v>
          </cell>
          <cell r="E78" t="str">
            <v>河北光华荣昌汽车部件有限公司</v>
          </cell>
          <cell r="F78" t="str">
            <v>座椅事业一部--座椅厂</v>
          </cell>
          <cell r="G78" t="str">
            <v>生产管理科</v>
          </cell>
          <cell r="H78" t="str">
            <v>座椅原材料库管员</v>
          </cell>
        </row>
        <row r="79">
          <cell r="B79" t="str">
            <v>白莉莉</v>
          </cell>
          <cell r="C79" t="e">
            <v>#VALUE!</v>
          </cell>
          <cell r="D79" t="str">
            <v>前台</v>
          </cell>
          <cell r="E79" t="str">
            <v>河北光华荣昌汽车部件有限公司</v>
          </cell>
          <cell r="F79" t="str">
            <v>座椅事业一部--座椅厂</v>
          </cell>
          <cell r="G79" t="str">
            <v>生产管理科</v>
          </cell>
          <cell r="H79" t="str">
            <v>缝纫成品库管员</v>
          </cell>
        </row>
        <row r="80">
          <cell r="B80" t="str">
            <v>张美静</v>
          </cell>
          <cell r="C80" t="e">
            <v>#VALUE!</v>
          </cell>
          <cell r="D80" t="str">
            <v>前台</v>
          </cell>
          <cell r="E80" t="str">
            <v>河北光华荣昌汽车部件有限公司</v>
          </cell>
          <cell r="F80" t="str">
            <v>座椅事业一部--座椅厂</v>
          </cell>
          <cell r="G80" t="str">
            <v>生产管理科</v>
          </cell>
          <cell r="H80" t="str">
            <v>日供货库管员</v>
          </cell>
        </row>
        <row r="81">
          <cell r="B81" t="str">
            <v>王震</v>
          </cell>
          <cell r="C81" t="e">
            <v>#VALUE!</v>
          </cell>
          <cell r="D81" t="str">
            <v>前台</v>
          </cell>
          <cell r="E81" t="str">
            <v>河北光华荣昌汽车部件有限公司</v>
          </cell>
          <cell r="F81" t="str">
            <v>座椅事业一部--座椅厂</v>
          </cell>
          <cell r="G81" t="str">
            <v>生产管理科</v>
          </cell>
          <cell r="H81" t="str">
            <v>轻卡上料工</v>
          </cell>
        </row>
        <row r="82">
          <cell r="B82" t="str">
            <v>孙刚</v>
          </cell>
          <cell r="C82" t="e">
            <v>#VALUE!</v>
          </cell>
          <cell r="D82" t="str">
            <v>前台</v>
          </cell>
          <cell r="E82" t="str">
            <v>河北光华荣昌汽车部件有限公司</v>
          </cell>
          <cell r="F82" t="str">
            <v>座椅事业一部--座椅厂</v>
          </cell>
          <cell r="G82" t="str">
            <v>生产管理科</v>
          </cell>
          <cell r="H82" t="str">
            <v>缝纫上料工</v>
          </cell>
        </row>
        <row r="83">
          <cell r="B83" t="str">
            <v>徐亚新</v>
          </cell>
          <cell r="C83" t="e">
            <v>#VALUE!</v>
          </cell>
          <cell r="D83" t="str">
            <v>前台</v>
          </cell>
          <cell r="E83" t="str">
            <v>河北光华荣昌汽车部件有限公司</v>
          </cell>
          <cell r="F83" t="str">
            <v>后视镜事业部</v>
          </cell>
          <cell r="G83" t="str">
            <v>物料科</v>
          </cell>
          <cell r="H83" t="str">
            <v>注塑件库管员</v>
          </cell>
        </row>
        <row r="84">
          <cell r="B84" t="str">
            <v>李冲冲</v>
          </cell>
          <cell r="C84" t="e">
            <v>#VALUE!</v>
          </cell>
          <cell r="D84" t="str">
            <v>前台</v>
          </cell>
          <cell r="E84" t="str">
            <v>河北光华荣昌汽车部件有限公司</v>
          </cell>
          <cell r="F84" t="str">
            <v>后视镜事业部</v>
          </cell>
          <cell r="G84" t="str">
            <v>物料科</v>
          </cell>
          <cell r="H84" t="str">
            <v>后视镜/库管员</v>
          </cell>
        </row>
        <row r="85">
          <cell r="B85" t="str">
            <v>张海霞</v>
          </cell>
          <cell r="C85" t="e">
            <v>#VALUE!</v>
          </cell>
          <cell r="D85" t="str">
            <v>前台</v>
          </cell>
          <cell r="E85" t="str">
            <v>河北光华荣昌汽车部件有限公司</v>
          </cell>
          <cell r="F85" t="str">
            <v>后视镜事业部</v>
          </cell>
          <cell r="G85" t="str">
            <v>物料科</v>
          </cell>
          <cell r="H85" t="str">
            <v>后视镜/库管员</v>
          </cell>
        </row>
        <row r="86">
          <cell r="B86" t="str">
            <v>王建娥</v>
          </cell>
          <cell r="C86" t="e">
            <v>#VALUE!</v>
          </cell>
          <cell r="D86" t="str">
            <v>前台</v>
          </cell>
          <cell r="E86" t="str">
            <v>河北光华荣昌汽车部件有限公司</v>
          </cell>
          <cell r="F86" t="str">
            <v>后视镜事业部</v>
          </cell>
          <cell r="G86" t="str">
            <v>物料科</v>
          </cell>
          <cell r="H86" t="str">
            <v>后视镜/库管员</v>
          </cell>
        </row>
        <row r="87">
          <cell r="B87" t="str">
            <v>张俊新</v>
          </cell>
          <cell r="C87" t="e">
            <v>#VALUE!</v>
          </cell>
          <cell r="D87" t="str">
            <v>前台</v>
          </cell>
          <cell r="E87" t="str">
            <v>河北光华荣昌汽车部件有限公司</v>
          </cell>
          <cell r="F87" t="str">
            <v>座椅事业一部--座椅厂</v>
          </cell>
          <cell r="G87" t="str">
            <v>生产管理科</v>
          </cell>
          <cell r="H87" t="str">
            <v>H6上料工</v>
          </cell>
        </row>
        <row r="88">
          <cell r="B88" t="str">
            <v>王玲玲</v>
          </cell>
          <cell r="C88" t="e">
            <v>#VALUE!</v>
          </cell>
          <cell r="D88" t="str">
            <v>前台</v>
          </cell>
          <cell r="E88" t="str">
            <v>河北光华荣昌汽车部件有限公司</v>
          </cell>
          <cell r="F88" t="str">
            <v>后视镜事业部</v>
          </cell>
          <cell r="G88" t="str">
            <v>物料科</v>
          </cell>
          <cell r="H88" t="str">
            <v>后视镜/理货员</v>
          </cell>
        </row>
        <row r="89">
          <cell r="B89" t="str">
            <v>董岗生</v>
          </cell>
          <cell r="C89" t="e">
            <v>#VALUE!</v>
          </cell>
          <cell r="D89" t="str">
            <v>中台</v>
          </cell>
          <cell r="E89" t="str">
            <v>河北光华荣昌汽车部件有限公司</v>
          </cell>
          <cell r="F89" t="str">
            <v>河北物业部</v>
          </cell>
          <cell r="G89" t="str">
            <v>物业部</v>
          </cell>
          <cell r="H89" t="str">
            <v>物业经理</v>
          </cell>
        </row>
        <row r="90">
          <cell r="B90" t="str">
            <v>韩丙村</v>
          </cell>
          <cell r="C90" t="e">
            <v>#VALUE!</v>
          </cell>
          <cell r="D90" t="str">
            <v>中台</v>
          </cell>
          <cell r="E90" t="str">
            <v>河北光华荣昌汽车部件有限公司</v>
          </cell>
          <cell r="F90" t="str">
            <v>河北物业部</v>
          </cell>
          <cell r="G90" t="str">
            <v>物业部</v>
          </cell>
          <cell r="H90" t="str">
            <v>维修工</v>
          </cell>
        </row>
        <row r="91">
          <cell r="B91" t="str">
            <v>张泽</v>
          </cell>
          <cell r="C91" t="e">
            <v>#VALUE!</v>
          </cell>
          <cell r="D91" t="str">
            <v>前台</v>
          </cell>
          <cell r="E91" t="str">
            <v>河北光华荣昌汽车部件有限公司</v>
          </cell>
          <cell r="F91" t="str">
            <v>座椅事业一部--金属件厂</v>
          </cell>
          <cell r="G91" t="str">
            <v>制造技术部-TPM</v>
          </cell>
          <cell r="H91" t="str">
            <v>弯管冲压保全</v>
          </cell>
        </row>
        <row r="92">
          <cell r="B92" t="str">
            <v>田增军</v>
          </cell>
          <cell r="C92" t="e">
            <v>#VALUE!</v>
          </cell>
          <cell r="D92" t="str">
            <v>前台</v>
          </cell>
          <cell r="E92" t="str">
            <v>河北光华荣昌汽车部件有限公司</v>
          </cell>
          <cell r="F92" t="str">
            <v>后视镜事业部</v>
          </cell>
          <cell r="G92" t="str">
            <v>注塑车间</v>
          </cell>
          <cell r="H92" t="str">
            <v>维修保全</v>
          </cell>
        </row>
        <row r="93">
          <cell r="B93" t="str">
            <v>薛维新</v>
          </cell>
          <cell r="C93" t="e">
            <v>#VALUE!</v>
          </cell>
          <cell r="D93" t="str">
            <v>前台</v>
          </cell>
          <cell r="E93" t="str">
            <v>河北光华荣昌汽车部件有限公司</v>
          </cell>
          <cell r="F93" t="str">
            <v>座椅事业一部--座椅厂</v>
          </cell>
          <cell r="G93" t="str">
            <v>制造技术部-TPM</v>
          </cell>
          <cell r="H93" t="str">
            <v>发泡保全</v>
          </cell>
        </row>
        <row r="94">
          <cell r="B94" t="str">
            <v>王化涛</v>
          </cell>
          <cell r="C94" t="e">
            <v>#VALUE!</v>
          </cell>
          <cell r="D94" t="str">
            <v>前台</v>
          </cell>
          <cell r="E94" t="str">
            <v>河北光华荣昌汽车部件有限公司</v>
          </cell>
          <cell r="F94" t="str">
            <v>座椅事业一部--座椅厂</v>
          </cell>
          <cell r="G94" t="str">
            <v>制造技术部-TPM</v>
          </cell>
          <cell r="H94" t="str">
            <v>座椅总装维修保全</v>
          </cell>
        </row>
        <row r="95">
          <cell r="B95" t="str">
            <v>阚兵兵</v>
          </cell>
          <cell r="C95" t="e">
            <v>#VALUE!</v>
          </cell>
          <cell r="D95" t="str">
            <v>前台</v>
          </cell>
          <cell r="E95" t="str">
            <v>河北光华荣昌汽车部件有限公司</v>
          </cell>
          <cell r="F95" t="str">
            <v>座椅事业一部--金属件厂</v>
          </cell>
          <cell r="G95" t="str">
            <v>焊接车间</v>
          </cell>
          <cell r="H95" t="str">
            <v>焊工</v>
          </cell>
        </row>
        <row r="96">
          <cell r="B96" t="str">
            <v>房珍珍</v>
          </cell>
          <cell r="C96" t="e">
            <v>#VALUE!</v>
          </cell>
          <cell r="D96" t="str">
            <v>前台</v>
          </cell>
          <cell r="E96" t="str">
            <v>河北光华荣昌汽车部件有限公司</v>
          </cell>
          <cell r="F96" t="str">
            <v>座椅事业一部--金属件厂</v>
          </cell>
          <cell r="G96" t="str">
            <v>生产管理科</v>
          </cell>
          <cell r="H96" t="str">
            <v>核算员</v>
          </cell>
        </row>
        <row r="97">
          <cell r="B97" t="str">
            <v>翟凤娟</v>
          </cell>
          <cell r="C97" t="e">
            <v>#VALUE!</v>
          </cell>
          <cell r="D97" t="str">
            <v>前台</v>
          </cell>
          <cell r="E97" t="str">
            <v>河北光华荣昌汽车部件有限公司</v>
          </cell>
          <cell r="F97" t="str">
            <v>座椅事业一部--座椅厂</v>
          </cell>
          <cell r="G97" t="str">
            <v>缝纫车间</v>
          </cell>
          <cell r="H97" t="str">
            <v>缝纫车间主任</v>
          </cell>
        </row>
        <row r="98">
          <cell r="B98" t="str">
            <v>王伟</v>
          </cell>
          <cell r="C98" t="e">
            <v>#VALUE!</v>
          </cell>
          <cell r="D98" t="str">
            <v>前台</v>
          </cell>
          <cell r="E98" t="str">
            <v>河北光华荣昌汽车部件有限公司</v>
          </cell>
          <cell r="F98" t="str">
            <v>座椅事业一部--金属件厂</v>
          </cell>
          <cell r="G98" t="str">
            <v>焊接车间</v>
          </cell>
          <cell r="H98" t="str">
            <v>班组长</v>
          </cell>
        </row>
        <row r="99">
          <cell r="B99" t="str">
            <v>米芝霖</v>
          </cell>
          <cell r="C99" t="e">
            <v>#VALUE!</v>
          </cell>
          <cell r="D99" t="str">
            <v>前台</v>
          </cell>
          <cell r="E99" t="str">
            <v>河北光华荣昌汽车部件有限公司</v>
          </cell>
          <cell r="F99" t="str">
            <v>座椅事业一部--座椅厂</v>
          </cell>
          <cell r="G99" t="str">
            <v>生产管理科</v>
          </cell>
          <cell r="H99" t="str">
            <v>统计员</v>
          </cell>
        </row>
        <row r="100">
          <cell r="B100" t="str">
            <v>李贵林</v>
          </cell>
          <cell r="C100" t="e">
            <v>#VALUE!</v>
          </cell>
          <cell r="D100" t="str">
            <v>前台</v>
          </cell>
          <cell r="E100" t="str">
            <v>河北光华荣昌汽车部件有限公司</v>
          </cell>
          <cell r="F100" t="str">
            <v>后视镜事业部</v>
          </cell>
          <cell r="G100" t="str">
            <v>注塑车间</v>
          </cell>
          <cell r="H100" t="str">
            <v>车间主任</v>
          </cell>
        </row>
        <row r="101">
          <cell r="B101" t="str">
            <v>姬胜阳</v>
          </cell>
          <cell r="C101" t="e">
            <v>#VALUE!</v>
          </cell>
          <cell r="D101" t="str">
            <v>前台</v>
          </cell>
          <cell r="E101" t="str">
            <v>河北光华荣昌汽车部件有限公司</v>
          </cell>
          <cell r="F101" t="str">
            <v>座椅事业一部--金属件厂</v>
          </cell>
          <cell r="G101" t="str">
            <v>冲压弯管车间</v>
          </cell>
          <cell r="H101" t="str">
            <v>冲压弯管车间主任</v>
          </cell>
        </row>
        <row r="102">
          <cell r="B102" t="str">
            <v>王祥</v>
          </cell>
          <cell r="C102" t="e">
            <v>#VALUE!</v>
          </cell>
          <cell r="D102" t="str">
            <v>前台</v>
          </cell>
          <cell r="E102" t="str">
            <v>河北光华荣昌汽车部件有限公司</v>
          </cell>
          <cell r="F102" t="str">
            <v>座椅事业一部--金属件厂</v>
          </cell>
          <cell r="G102" t="str">
            <v>电泳车间</v>
          </cell>
          <cell r="H102" t="str">
            <v>副主任</v>
          </cell>
        </row>
        <row r="103">
          <cell r="B103" t="str">
            <v>王宝俊</v>
          </cell>
          <cell r="C103" t="e">
            <v>#VALUE!</v>
          </cell>
          <cell r="D103" t="str">
            <v>前台</v>
          </cell>
          <cell r="E103" t="str">
            <v>河北光华荣昌汽车部件有限公司</v>
          </cell>
          <cell r="F103" t="str">
            <v>座椅事业一部--金属件厂</v>
          </cell>
          <cell r="G103" t="str">
            <v>焊接车间</v>
          </cell>
          <cell r="H103" t="str">
            <v>班组长</v>
          </cell>
        </row>
        <row r="104">
          <cell r="B104" t="str">
            <v>邓福源</v>
          </cell>
          <cell r="C104" t="e">
            <v>#VALUE!</v>
          </cell>
          <cell r="D104" t="str">
            <v>前台</v>
          </cell>
          <cell r="E104" t="str">
            <v>河北光华荣昌汽车部件有限公司</v>
          </cell>
          <cell r="F104" t="str">
            <v>座椅事业一部--金属件厂</v>
          </cell>
          <cell r="G104" t="str">
            <v>制造技术部-模具车间维修组</v>
          </cell>
          <cell r="H104" t="str">
            <v>冲压模具维修</v>
          </cell>
        </row>
        <row r="105">
          <cell r="B105" t="str">
            <v>于正军</v>
          </cell>
          <cell r="C105" t="e">
            <v>#VALUE!</v>
          </cell>
          <cell r="D105" t="str">
            <v>前台</v>
          </cell>
          <cell r="E105" t="str">
            <v>河北光华荣昌汽车部件有限公司</v>
          </cell>
          <cell r="F105" t="str">
            <v>座椅事业一部--金属件厂</v>
          </cell>
          <cell r="G105" t="str">
            <v>冲压弯管车间</v>
          </cell>
          <cell r="H105" t="str">
            <v>前工序操作工</v>
          </cell>
        </row>
        <row r="106">
          <cell r="B106" t="str">
            <v>梁国敏</v>
          </cell>
          <cell r="C106" t="e">
            <v>#VALUE!</v>
          </cell>
          <cell r="D106" t="str">
            <v>前台</v>
          </cell>
          <cell r="E106" t="str">
            <v>河北光华荣昌汽车部件有限公司</v>
          </cell>
          <cell r="F106" t="str">
            <v>座椅事业一部--金属件厂</v>
          </cell>
          <cell r="G106" t="str">
            <v>冲压弯管车间</v>
          </cell>
          <cell r="H106" t="str">
            <v>前工序操作工</v>
          </cell>
        </row>
        <row r="107">
          <cell r="B107" t="str">
            <v>陈月涛</v>
          </cell>
          <cell r="C107" t="e">
            <v>#VALUE!</v>
          </cell>
          <cell r="D107" t="str">
            <v>前台</v>
          </cell>
          <cell r="E107" t="str">
            <v>河北光华荣昌汽车部件有限公司</v>
          </cell>
          <cell r="F107" t="str">
            <v>座椅事业一部--金属件厂</v>
          </cell>
          <cell r="G107" t="str">
            <v>冲压弯管车间</v>
          </cell>
          <cell r="H107" t="str">
            <v>焊工</v>
          </cell>
        </row>
        <row r="108">
          <cell r="B108" t="str">
            <v>王滨</v>
          </cell>
          <cell r="C108" t="e">
            <v>#VALUE!</v>
          </cell>
          <cell r="D108" t="str">
            <v>前台</v>
          </cell>
          <cell r="E108" t="str">
            <v>河北光华荣昌汽车部件有限公司</v>
          </cell>
          <cell r="F108" t="str">
            <v>座椅事业一部--金属件厂</v>
          </cell>
          <cell r="G108" t="str">
            <v>冲压弯管车间</v>
          </cell>
          <cell r="H108" t="str">
            <v>冲压工</v>
          </cell>
        </row>
        <row r="109">
          <cell r="B109" t="str">
            <v>董凤海</v>
          </cell>
          <cell r="C109" t="e">
            <v>#VALUE!</v>
          </cell>
          <cell r="D109" t="str">
            <v>前台</v>
          </cell>
          <cell r="E109" t="str">
            <v>河北光华荣昌汽车部件有限公司</v>
          </cell>
          <cell r="F109" t="str">
            <v>座椅事业一部--金属件厂</v>
          </cell>
          <cell r="G109" t="str">
            <v>冲压弯管车间</v>
          </cell>
          <cell r="H109" t="str">
            <v>冲压工</v>
          </cell>
        </row>
        <row r="110">
          <cell r="B110" t="str">
            <v>崔永文</v>
          </cell>
          <cell r="C110" t="e">
            <v>#VALUE!</v>
          </cell>
          <cell r="D110" t="str">
            <v>前台</v>
          </cell>
          <cell r="E110" t="str">
            <v>河北光华荣昌汽车部件有限公司</v>
          </cell>
          <cell r="F110" t="str">
            <v>座椅事业一部--金属件厂</v>
          </cell>
          <cell r="G110" t="str">
            <v>冲压弯管车间</v>
          </cell>
          <cell r="H110" t="str">
            <v>班组长</v>
          </cell>
        </row>
        <row r="111">
          <cell r="B111" t="str">
            <v>赵卫</v>
          </cell>
          <cell r="C111" t="e">
            <v>#VALUE!</v>
          </cell>
          <cell r="D111" t="str">
            <v>前台</v>
          </cell>
          <cell r="E111" t="str">
            <v>河北光华荣昌汽车部件有限公司</v>
          </cell>
          <cell r="F111" t="str">
            <v>座椅事业一部--金属件厂</v>
          </cell>
          <cell r="G111" t="str">
            <v>冲压弯管车间</v>
          </cell>
          <cell r="H111" t="str">
            <v>前工序操作工</v>
          </cell>
        </row>
        <row r="112">
          <cell r="B112" t="str">
            <v>蒋云浩</v>
          </cell>
          <cell r="C112" t="e">
            <v>#VALUE!</v>
          </cell>
          <cell r="D112" t="str">
            <v>前台</v>
          </cell>
          <cell r="E112" t="str">
            <v>河北光华荣昌汽车部件有限公司</v>
          </cell>
          <cell r="F112" t="str">
            <v>座椅事业一部--金属件厂</v>
          </cell>
          <cell r="G112" t="str">
            <v>焊接车间</v>
          </cell>
          <cell r="H112" t="str">
            <v>冲压工</v>
          </cell>
        </row>
        <row r="113">
          <cell r="B113" t="str">
            <v>于代弟</v>
          </cell>
          <cell r="C113" t="e">
            <v>#VALUE!</v>
          </cell>
          <cell r="D113" t="str">
            <v>前台</v>
          </cell>
          <cell r="E113" t="str">
            <v>河北光华荣昌汽车部件有限公司</v>
          </cell>
          <cell r="F113" t="str">
            <v>座椅事业一部--金属件厂</v>
          </cell>
          <cell r="G113" t="str">
            <v>冲压弯管车间</v>
          </cell>
          <cell r="H113" t="str">
            <v>冲压工</v>
          </cell>
        </row>
        <row r="114">
          <cell r="B114" t="str">
            <v>宋静</v>
          </cell>
          <cell r="C114" t="e">
            <v>#VALUE!</v>
          </cell>
          <cell r="D114" t="str">
            <v>中台</v>
          </cell>
          <cell r="E114" t="str">
            <v>河北光华荣昌汽车部件有限公司</v>
          </cell>
          <cell r="F114" t="str">
            <v>河北综合管理部</v>
          </cell>
          <cell r="G114" t="str">
            <v>行政管理科</v>
          </cell>
          <cell r="H114" t="str">
            <v>食堂记账员兼勤杂工</v>
          </cell>
        </row>
        <row r="115">
          <cell r="B115" t="str">
            <v>任玉环</v>
          </cell>
          <cell r="C115" t="e">
            <v>#VALUE!</v>
          </cell>
          <cell r="D115" t="str">
            <v>中台</v>
          </cell>
          <cell r="E115" t="str">
            <v>河北光华荣昌汽车部件有限公司</v>
          </cell>
          <cell r="F115" t="str">
            <v>河北综合管理部</v>
          </cell>
          <cell r="G115" t="str">
            <v>行政管理科</v>
          </cell>
          <cell r="H115" t="str">
            <v>勤杂工</v>
          </cell>
        </row>
        <row r="116">
          <cell r="B116" t="str">
            <v>邓雪</v>
          </cell>
          <cell r="C116" t="e">
            <v>#VALUE!</v>
          </cell>
          <cell r="D116" t="str">
            <v>前台</v>
          </cell>
          <cell r="E116" t="str">
            <v>河北光华荣昌汽车部件有限公司</v>
          </cell>
          <cell r="F116" t="str">
            <v>座椅事业一部--金属件厂</v>
          </cell>
          <cell r="G116" t="str">
            <v>冲压弯管车间</v>
          </cell>
          <cell r="H116" t="str">
            <v>冲压工</v>
          </cell>
        </row>
        <row r="117">
          <cell r="B117" t="str">
            <v>张洪军</v>
          </cell>
          <cell r="C117" t="e">
            <v>#VALUE!</v>
          </cell>
          <cell r="D117" t="str">
            <v>中台</v>
          </cell>
          <cell r="E117" t="str">
            <v>河北光华荣昌汽车部件有限公司</v>
          </cell>
          <cell r="F117" t="str">
            <v>河北综合管理部</v>
          </cell>
          <cell r="G117" t="str">
            <v>行政管理科</v>
          </cell>
          <cell r="H117" t="str">
            <v>食堂/厨师</v>
          </cell>
        </row>
        <row r="118">
          <cell r="B118" t="str">
            <v>孟宁宁</v>
          </cell>
          <cell r="C118" t="e">
            <v>#VALUE!</v>
          </cell>
          <cell r="D118" t="str">
            <v>中台</v>
          </cell>
          <cell r="E118" t="str">
            <v>河北光华荣昌汽车部件有限公司</v>
          </cell>
          <cell r="F118" t="str">
            <v>河北综合管理部</v>
          </cell>
          <cell r="G118" t="str">
            <v>行政管理科</v>
          </cell>
          <cell r="H118" t="str">
            <v>食堂/厨师</v>
          </cell>
        </row>
        <row r="119">
          <cell r="B119" t="str">
            <v>高山</v>
          </cell>
          <cell r="C119" t="e">
            <v>#VALUE!</v>
          </cell>
          <cell r="D119" t="str">
            <v>前台</v>
          </cell>
          <cell r="E119" t="str">
            <v>河北光华荣昌汽车部件有限公司</v>
          </cell>
          <cell r="F119" t="str">
            <v>座椅事业一部--金属件厂</v>
          </cell>
          <cell r="G119" t="str">
            <v>冲压弯管车间</v>
          </cell>
          <cell r="H119" t="str">
            <v>前工序操作工</v>
          </cell>
        </row>
        <row r="120">
          <cell r="B120" t="str">
            <v>王国胜</v>
          </cell>
          <cell r="C120" t="e">
            <v>#VALUE!</v>
          </cell>
          <cell r="D120" t="str">
            <v>前台</v>
          </cell>
          <cell r="E120" t="str">
            <v>河北光华荣昌汽车部件有限公司</v>
          </cell>
          <cell r="F120" t="str">
            <v>座椅事业一部--金属件厂</v>
          </cell>
          <cell r="G120" t="str">
            <v>冲压弯管车间</v>
          </cell>
          <cell r="H120" t="str">
            <v>冲压工</v>
          </cell>
        </row>
        <row r="121">
          <cell r="B121" t="str">
            <v>汪彬彬</v>
          </cell>
          <cell r="C121" t="e">
            <v>#VALUE!</v>
          </cell>
          <cell r="D121" t="str">
            <v>前台</v>
          </cell>
          <cell r="E121" t="str">
            <v>河北光华荣昌汽车部件有限公司</v>
          </cell>
          <cell r="F121" t="str">
            <v>座椅事业一部--金属件厂</v>
          </cell>
          <cell r="G121" t="str">
            <v>冲压弯管车间</v>
          </cell>
          <cell r="H121" t="str">
            <v>冲压工</v>
          </cell>
        </row>
        <row r="122">
          <cell r="B122" t="str">
            <v>刘如成</v>
          </cell>
          <cell r="C122" t="e">
            <v>#VALUE!</v>
          </cell>
          <cell r="D122" t="str">
            <v>前台</v>
          </cell>
          <cell r="E122" t="str">
            <v>河北光华荣昌汽车部件有限公司</v>
          </cell>
          <cell r="F122" t="str">
            <v>座椅事业一部--金属件厂</v>
          </cell>
          <cell r="G122" t="str">
            <v>焊接车间</v>
          </cell>
          <cell r="H122" t="str">
            <v>班组长</v>
          </cell>
        </row>
        <row r="123">
          <cell r="B123" t="str">
            <v>田晓胜</v>
          </cell>
          <cell r="C123" t="e">
            <v>#VALUE!</v>
          </cell>
          <cell r="D123" t="str">
            <v>前台</v>
          </cell>
          <cell r="E123" t="str">
            <v>河北光华荣昌汽车部件有限公司</v>
          </cell>
          <cell r="F123" t="str">
            <v>座椅事业一部--金属件厂</v>
          </cell>
          <cell r="G123" t="str">
            <v>焊接车间</v>
          </cell>
          <cell r="H123" t="str">
            <v>双头车操作工兼调机员</v>
          </cell>
        </row>
        <row r="124">
          <cell r="B124" t="str">
            <v>邓冬冬</v>
          </cell>
          <cell r="C124" t="e">
            <v>#VALUE!</v>
          </cell>
          <cell r="D124" t="str">
            <v>前台</v>
          </cell>
          <cell r="E124" t="str">
            <v>河北光华荣昌汽车部件有限公司</v>
          </cell>
          <cell r="F124" t="str">
            <v>座椅事业一部--金属件厂</v>
          </cell>
          <cell r="G124" t="str">
            <v>焊接车间</v>
          </cell>
          <cell r="H124" t="str">
            <v>班组长</v>
          </cell>
        </row>
        <row r="125">
          <cell r="B125" t="str">
            <v>胡海明</v>
          </cell>
          <cell r="C125" t="e">
            <v>#VALUE!</v>
          </cell>
          <cell r="D125" t="str">
            <v>前台</v>
          </cell>
          <cell r="E125" t="str">
            <v>河北光华荣昌汽车部件有限公司</v>
          </cell>
          <cell r="F125" t="str">
            <v>座椅事业一部--金属件厂</v>
          </cell>
          <cell r="G125" t="str">
            <v>焊接车间</v>
          </cell>
          <cell r="H125" t="str">
            <v>焊工</v>
          </cell>
        </row>
        <row r="126">
          <cell r="B126" t="str">
            <v>赵亚帅</v>
          </cell>
          <cell r="C126" t="e">
            <v>#VALUE!</v>
          </cell>
          <cell r="D126" t="str">
            <v>前台</v>
          </cell>
          <cell r="E126" t="str">
            <v>河北光华荣昌汽车部件有限公司</v>
          </cell>
          <cell r="F126" t="str">
            <v>座椅事业一部--金属件厂</v>
          </cell>
          <cell r="G126" t="str">
            <v>焊接车间</v>
          </cell>
          <cell r="H126" t="str">
            <v>焊工</v>
          </cell>
        </row>
        <row r="127">
          <cell r="B127" t="str">
            <v>孟新</v>
          </cell>
          <cell r="C127" t="e">
            <v>#VALUE!</v>
          </cell>
          <cell r="D127" t="str">
            <v>前台</v>
          </cell>
          <cell r="E127" t="str">
            <v>河北光华荣昌汽车部件有限公司</v>
          </cell>
          <cell r="F127" t="str">
            <v>座椅事业一部--金属件厂</v>
          </cell>
          <cell r="G127" t="str">
            <v>焊接车间</v>
          </cell>
          <cell r="H127" t="str">
            <v>摆件工</v>
          </cell>
        </row>
        <row r="128">
          <cell r="B128" t="str">
            <v>杨兴乐</v>
          </cell>
          <cell r="C128" t="e">
            <v>#VALUE!</v>
          </cell>
          <cell r="D128" t="str">
            <v>前台</v>
          </cell>
          <cell r="E128" t="str">
            <v>河北光华荣昌汽车部件有限公司</v>
          </cell>
          <cell r="F128" t="str">
            <v>座椅事业一部--金属件厂</v>
          </cell>
          <cell r="G128" t="str">
            <v>焊接车间</v>
          </cell>
          <cell r="H128" t="str">
            <v>焊工</v>
          </cell>
        </row>
        <row r="129">
          <cell r="B129" t="str">
            <v>杨学涛</v>
          </cell>
          <cell r="C129" t="e">
            <v>#VALUE!</v>
          </cell>
          <cell r="D129" t="str">
            <v>前台</v>
          </cell>
          <cell r="E129" t="str">
            <v>河北光华荣昌汽车部件有限公司</v>
          </cell>
          <cell r="F129" t="str">
            <v>座椅事业一部--金属件厂</v>
          </cell>
          <cell r="G129" t="str">
            <v>焊接车间</v>
          </cell>
          <cell r="H129" t="str">
            <v>焊工</v>
          </cell>
        </row>
        <row r="130">
          <cell r="B130" t="str">
            <v>朱洪来</v>
          </cell>
          <cell r="C130" t="e">
            <v>#VALUE!</v>
          </cell>
          <cell r="D130" t="str">
            <v>前台</v>
          </cell>
          <cell r="E130" t="str">
            <v>河北光华荣昌汽车部件有限公司</v>
          </cell>
          <cell r="F130" t="str">
            <v>座椅事业一部--金属件厂</v>
          </cell>
          <cell r="G130" t="str">
            <v>冲压弯管车间</v>
          </cell>
          <cell r="H130" t="str">
            <v>焊工</v>
          </cell>
        </row>
        <row r="131">
          <cell r="B131" t="str">
            <v>赵英才</v>
          </cell>
          <cell r="C131" t="e">
            <v>#VALUE!</v>
          </cell>
          <cell r="D131" t="str">
            <v>前台</v>
          </cell>
          <cell r="E131" t="str">
            <v>河北光华荣昌汽车部件有限公司</v>
          </cell>
          <cell r="F131" t="str">
            <v>座椅事业一部--金属件厂</v>
          </cell>
          <cell r="G131" t="str">
            <v>焊接车间</v>
          </cell>
          <cell r="H131" t="str">
            <v>焊工</v>
          </cell>
        </row>
        <row r="132">
          <cell r="B132" t="str">
            <v>孙华山</v>
          </cell>
          <cell r="C132" t="e">
            <v>#VALUE!</v>
          </cell>
          <cell r="D132" t="str">
            <v>前台</v>
          </cell>
          <cell r="E132" t="str">
            <v>河北光华荣昌汽车部件有限公司</v>
          </cell>
          <cell r="F132" t="str">
            <v>座椅事业一部--金属件厂</v>
          </cell>
          <cell r="G132" t="str">
            <v>焊接车间</v>
          </cell>
          <cell r="H132" t="str">
            <v>焊工</v>
          </cell>
        </row>
        <row r="133">
          <cell r="B133" t="str">
            <v>李明</v>
          </cell>
          <cell r="C133" t="e">
            <v>#VALUE!</v>
          </cell>
          <cell r="D133" t="str">
            <v>前台</v>
          </cell>
          <cell r="E133" t="str">
            <v>河北光华荣昌汽车部件有限公司</v>
          </cell>
          <cell r="F133" t="str">
            <v>座椅事业一部--金属件厂</v>
          </cell>
          <cell r="G133" t="str">
            <v>焊接车间</v>
          </cell>
          <cell r="H133" t="str">
            <v>焊工</v>
          </cell>
        </row>
        <row r="134">
          <cell r="B134" t="str">
            <v>刘景源</v>
          </cell>
          <cell r="C134" t="e">
            <v>#VALUE!</v>
          </cell>
          <cell r="D134" t="str">
            <v>前台</v>
          </cell>
          <cell r="E134" t="str">
            <v>河北光华荣昌汽车部件有限公司</v>
          </cell>
          <cell r="F134" t="str">
            <v>座椅事业一部--金属件厂</v>
          </cell>
          <cell r="G134" t="str">
            <v>焊接车间</v>
          </cell>
          <cell r="H134" t="str">
            <v>焊工</v>
          </cell>
        </row>
        <row r="135">
          <cell r="B135" t="str">
            <v>赵梅煜</v>
          </cell>
          <cell r="C135" t="e">
            <v>#VALUE!</v>
          </cell>
          <cell r="D135" t="str">
            <v>前台</v>
          </cell>
          <cell r="E135" t="str">
            <v>河北光华荣昌汽车部件有限公司</v>
          </cell>
          <cell r="F135" t="str">
            <v>后视镜事业部</v>
          </cell>
          <cell r="G135" t="str">
            <v>后视镜组装车间</v>
          </cell>
          <cell r="H135" t="str">
            <v>组装工</v>
          </cell>
        </row>
        <row r="136">
          <cell r="B136" t="str">
            <v>刘玉红</v>
          </cell>
          <cell r="C136" t="e">
            <v>#VALUE!</v>
          </cell>
          <cell r="D136" t="str">
            <v>前台</v>
          </cell>
          <cell r="E136" t="str">
            <v>河北光华荣昌汽车部件有限公司</v>
          </cell>
          <cell r="F136" t="str">
            <v>座椅事业一部--金属件厂</v>
          </cell>
          <cell r="G136" t="str">
            <v>焊接车间</v>
          </cell>
          <cell r="H136" t="str">
            <v>焊工</v>
          </cell>
        </row>
        <row r="137">
          <cell r="B137" t="str">
            <v>孙广林</v>
          </cell>
          <cell r="C137" t="e">
            <v>#VALUE!</v>
          </cell>
          <cell r="D137" t="str">
            <v>前台</v>
          </cell>
          <cell r="E137" t="str">
            <v>河北光华荣昌汽车部件有限公司</v>
          </cell>
          <cell r="F137" t="str">
            <v>座椅事业一部--金属件厂</v>
          </cell>
          <cell r="G137" t="str">
            <v>焊接车间</v>
          </cell>
          <cell r="H137" t="str">
            <v>辅工（检验）</v>
          </cell>
        </row>
        <row r="138">
          <cell r="B138" t="str">
            <v>孙国峰</v>
          </cell>
          <cell r="C138" t="e">
            <v>#VALUE!</v>
          </cell>
          <cell r="D138" t="str">
            <v>前台</v>
          </cell>
          <cell r="E138" t="str">
            <v>河北光华荣昌汽车部件有限公司</v>
          </cell>
          <cell r="F138" t="str">
            <v>座椅事业一部--金属件厂</v>
          </cell>
          <cell r="G138" t="str">
            <v>焊接车间</v>
          </cell>
          <cell r="H138" t="str">
            <v>辅工（检验）</v>
          </cell>
        </row>
        <row r="139">
          <cell r="B139" t="str">
            <v>孙金海</v>
          </cell>
          <cell r="C139" t="e">
            <v>#VALUE!</v>
          </cell>
          <cell r="D139" t="str">
            <v>前台</v>
          </cell>
          <cell r="E139" t="str">
            <v>河北光华荣昌汽车部件有限公司</v>
          </cell>
          <cell r="F139" t="str">
            <v>座椅事业一部--金属件厂</v>
          </cell>
          <cell r="G139" t="str">
            <v>焊接车间</v>
          </cell>
          <cell r="H139" t="str">
            <v>辅工（检验）</v>
          </cell>
        </row>
        <row r="140">
          <cell r="B140" t="str">
            <v>胡庆生</v>
          </cell>
          <cell r="C140" t="e">
            <v>#VALUE!</v>
          </cell>
          <cell r="D140" t="str">
            <v>前台</v>
          </cell>
          <cell r="E140" t="str">
            <v>河北光华荣昌汽车部件有限公司</v>
          </cell>
          <cell r="F140" t="str">
            <v>座椅事业一部--金属件厂</v>
          </cell>
          <cell r="G140" t="str">
            <v>焊接车间</v>
          </cell>
          <cell r="H140" t="str">
            <v>辅工（检验）</v>
          </cell>
        </row>
        <row r="141">
          <cell r="B141" t="str">
            <v>刘金良</v>
          </cell>
          <cell r="C141" t="e">
            <v>#VALUE!</v>
          </cell>
          <cell r="D141" t="str">
            <v>前台</v>
          </cell>
          <cell r="E141" t="str">
            <v>河北光华荣昌汽车部件有限公司</v>
          </cell>
          <cell r="F141" t="str">
            <v>座椅事业一部--金属件厂</v>
          </cell>
          <cell r="G141" t="str">
            <v>焊接车间</v>
          </cell>
          <cell r="H141" t="str">
            <v>摆件工</v>
          </cell>
        </row>
        <row r="142">
          <cell r="B142" t="str">
            <v>杨树国</v>
          </cell>
          <cell r="C142" t="e">
            <v>#VALUE!</v>
          </cell>
          <cell r="D142" t="str">
            <v>前台</v>
          </cell>
          <cell r="E142" t="str">
            <v>河北光华荣昌汽车部件有限公司</v>
          </cell>
          <cell r="F142" t="str">
            <v>座椅事业一部--金属件厂</v>
          </cell>
          <cell r="G142" t="str">
            <v>焊接车间</v>
          </cell>
          <cell r="H142" t="str">
            <v>摆件工</v>
          </cell>
        </row>
        <row r="143">
          <cell r="B143" t="str">
            <v>韩桂栋</v>
          </cell>
          <cell r="C143" t="e">
            <v>#VALUE!</v>
          </cell>
          <cell r="D143" t="str">
            <v>前台</v>
          </cell>
          <cell r="E143" t="str">
            <v>河北光华荣昌汽车部件有限公司</v>
          </cell>
          <cell r="F143" t="str">
            <v>座椅事业一部--金属件厂</v>
          </cell>
          <cell r="G143" t="str">
            <v>焊接车间</v>
          </cell>
          <cell r="H143" t="str">
            <v>摆件工</v>
          </cell>
        </row>
        <row r="144">
          <cell r="B144" t="str">
            <v>吴晓萌</v>
          </cell>
          <cell r="C144" t="e">
            <v>#VALUE!</v>
          </cell>
          <cell r="D144" t="str">
            <v>前台</v>
          </cell>
          <cell r="E144" t="str">
            <v>河北光华荣昌汽车部件有限公司</v>
          </cell>
          <cell r="F144" t="str">
            <v>座椅事业一部--金属件厂</v>
          </cell>
          <cell r="G144" t="str">
            <v>总经办-采购执行科</v>
          </cell>
          <cell r="H144" t="str">
            <v>物料计划员</v>
          </cell>
        </row>
        <row r="145">
          <cell r="B145" t="str">
            <v>王红梅</v>
          </cell>
          <cell r="C145" t="e">
            <v>#VALUE!</v>
          </cell>
          <cell r="D145" t="str">
            <v>前台</v>
          </cell>
          <cell r="E145" t="str">
            <v>河北光华荣昌汽车部件有限公司</v>
          </cell>
          <cell r="F145" t="str">
            <v>座椅事业一部--金属件厂</v>
          </cell>
          <cell r="G145" t="str">
            <v>焊接车间</v>
          </cell>
          <cell r="H145" t="str">
            <v>摆件工</v>
          </cell>
        </row>
        <row r="146">
          <cell r="B146" t="str">
            <v>吴红红</v>
          </cell>
          <cell r="C146" t="e">
            <v>#VALUE!</v>
          </cell>
          <cell r="D146" t="str">
            <v>前台</v>
          </cell>
          <cell r="E146" t="str">
            <v>河北光华荣昌汽车部件有限公司</v>
          </cell>
          <cell r="F146" t="str">
            <v>座椅事业一部--金属件厂</v>
          </cell>
          <cell r="G146" t="str">
            <v>焊接车间</v>
          </cell>
          <cell r="H146" t="str">
            <v>摆件工</v>
          </cell>
        </row>
        <row r="147">
          <cell r="B147" t="str">
            <v>刘双双</v>
          </cell>
          <cell r="C147" t="e">
            <v>#VALUE!</v>
          </cell>
          <cell r="D147" t="str">
            <v>前台</v>
          </cell>
          <cell r="E147" t="str">
            <v>河北光华荣昌汽车部件有限公司</v>
          </cell>
          <cell r="F147" t="str">
            <v>座椅事业一部--金属件厂</v>
          </cell>
          <cell r="G147" t="str">
            <v>焊接车间</v>
          </cell>
          <cell r="H147" t="str">
            <v>摆件工</v>
          </cell>
        </row>
        <row r="148">
          <cell r="B148" t="str">
            <v>崔新玲</v>
          </cell>
          <cell r="C148" t="e">
            <v>#VALUE!</v>
          </cell>
          <cell r="D148" t="str">
            <v>前台</v>
          </cell>
          <cell r="E148" t="str">
            <v>河北光华荣昌汽车部件有限公司</v>
          </cell>
          <cell r="F148" t="str">
            <v>座椅事业一部--金属件厂</v>
          </cell>
          <cell r="G148" t="str">
            <v>焊接车间</v>
          </cell>
          <cell r="H148" t="str">
            <v>摆件工</v>
          </cell>
        </row>
        <row r="149">
          <cell r="B149" t="str">
            <v>张景义</v>
          </cell>
          <cell r="C149" t="e">
            <v>#VALUE!</v>
          </cell>
          <cell r="D149" t="str">
            <v>前台</v>
          </cell>
          <cell r="E149" t="str">
            <v>河北光华荣昌汽车部件有限公司</v>
          </cell>
          <cell r="F149" t="str">
            <v>座椅事业一部--金属件厂</v>
          </cell>
          <cell r="G149" t="str">
            <v>焊接车间</v>
          </cell>
          <cell r="H149" t="str">
            <v>摆件工</v>
          </cell>
        </row>
        <row r="150">
          <cell r="B150" t="str">
            <v>宗方明</v>
          </cell>
          <cell r="C150" t="e">
            <v>#VALUE!</v>
          </cell>
          <cell r="D150" t="str">
            <v>前台</v>
          </cell>
          <cell r="E150" t="str">
            <v>河北光华荣昌汽车部件有限公司</v>
          </cell>
          <cell r="F150" t="str">
            <v>座椅事业一部--金属件厂</v>
          </cell>
          <cell r="G150" t="str">
            <v>底座装配车间</v>
          </cell>
          <cell r="H150" t="str">
            <v>组装工</v>
          </cell>
        </row>
        <row r="151">
          <cell r="B151" t="str">
            <v>王国防</v>
          </cell>
          <cell r="C151" t="e">
            <v>#VALUE!</v>
          </cell>
          <cell r="D151" t="str">
            <v>前台</v>
          </cell>
          <cell r="E151" t="str">
            <v>河北光华荣昌汽车部件有限公司</v>
          </cell>
          <cell r="F151" t="str">
            <v>座椅事业一部--金属件厂</v>
          </cell>
          <cell r="G151" t="str">
            <v>底座装配车间</v>
          </cell>
          <cell r="H151" t="str">
            <v>组装工</v>
          </cell>
        </row>
        <row r="152">
          <cell r="B152" t="str">
            <v>姚梅芳</v>
          </cell>
          <cell r="C152" t="e">
            <v>#VALUE!</v>
          </cell>
          <cell r="D152" t="str">
            <v>前台</v>
          </cell>
          <cell r="E152" t="str">
            <v>河北光华荣昌汽车部件有限公司</v>
          </cell>
          <cell r="F152" t="str">
            <v>座椅事业一部--金属件厂</v>
          </cell>
          <cell r="G152" t="str">
            <v>底座装配车间</v>
          </cell>
          <cell r="H152" t="str">
            <v>组装工</v>
          </cell>
        </row>
        <row r="153">
          <cell r="B153" t="str">
            <v>刘二精</v>
          </cell>
          <cell r="C153" t="e">
            <v>#VALUE!</v>
          </cell>
          <cell r="D153" t="str">
            <v>前台</v>
          </cell>
          <cell r="E153" t="str">
            <v>河北光华荣昌汽车部件有限公司</v>
          </cell>
          <cell r="F153" t="str">
            <v>座椅事业一部--金属件厂</v>
          </cell>
          <cell r="G153" t="str">
            <v>底座装配车间</v>
          </cell>
          <cell r="H153" t="str">
            <v>组装工</v>
          </cell>
        </row>
        <row r="154">
          <cell r="B154" t="str">
            <v>杨艳</v>
          </cell>
          <cell r="C154" t="e">
            <v>#VALUE!</v>
          </cell>
          <cell r="D154" t="str">
            <v>前台</v>
          </cell>
          <cell r="E154" t="str">
            <v>河北光华荣昌汽车部件有限公司</v>
          </cell>
          <cell r="F154" t="str">
            <v>座椅事业一部--金属件厂</v>
          </cell>
          <cell r="G154" t="str">
            <v>底座装配车间</v>
          </cell>
          <cell r="H154" t="str">
            <v>组装工</v>
          </cell>
        </row>
        <row r="155">
          <cell r="B155" t="str">
            <v>李艳平</v>
          </cell>
          <cell r="C155" t="e">
            <v>#VALUE!</v>
          </cell>
          <cell r="D155" t="str">
            <v>前台</v>
          </cell>
          <cell r="E155" t="str">
            <v>河北光华荣昌汽车部件有限公司</v>
          </cell>
          <cell r="F155" t="str">
            <v>座椅事业一部--金属件厂</v>
          </cell>
          <cell r="G155" t="str">
            <v>底座装配车间</v>
          </cell>
          <cell r="H155" t="str">
            <v>组装工</v>
          </cell>
        </row>
        <row r="156">
          <cell r="B156" t="str">
            <v>赵秋杰</v>
          </cell>
          <cell r="C156" t="e">
            <v>#VALUE!</v>
          </cell>
          <cell r="D156" t="str">
            <v>前台</v>
          </cell>
          <cell r="E156" t="str">
            <v>河北光华荣昌汽车部件有限公司</v>
          </cell>
          <cell r="F156" t="str">
            <v>座椅事业一部--金属件厂</v>
          </cell>
          <cell r="G156" t="str">
            <v>底座装配车间</v>
          </cell>
          <cell r="H156" t="str">
            <v>组装工</v>
          </cell>
        </row>
        <row r="157">
          <cell r="B157" t="str">
            <v>王云婧</v>
          </cell>
          <cell r="C157" t="e">
            <v>#VALUE!</v>
          </cell>
          <cell r="D157" t="str">
            <v>前台</v>
          </cell>
          <cell r="E157" t="str">
            <v>河北光华荣昌汽车部件有限公司</v>
          </cell>
          <cell r="F157" t="str">
            <v>座椅事业一部--金属件厂</v>
          </cell>
          <cell r="G157" t="str">
            <v>电泳车间</v>
          </cell>
          <cell r="H157" t="str">
            <v>挂件工</v>
          </cell>
        </row>
        <row r="158">
          <cell r="B158" t="str">
            <v>张丽</v>
          </cell>
          <cell r="C158" t="e">
            <v>#VALUE!</v>
          </cell>
          <cell r="D158" t="str">
            <v>前台</v>
          </cell>
          <cell r="E158" t="str">
            <v>河北光华荣昌汽车部件有限公司</v>
          </cell>
          <cell r="F158" t="str">
            <v>后视镜事业部</v>
          </cell>
          <cell r="G158" t="str">
            <v>后视镜组装车间</v>
          </cell>
          <cell r="H158" t="str">
            <v>组装工</v>
          </cell>
        </row>
        <row r="159">
          <cell r="B159" t="str">
            <v>窦桂英</v>
          </cell>
          <cell r="C159" t="e">
            <v>#VALUE!</v>
          </cell>
          <cell r="D159" t="str">
            <v>前台</v>
          </cell>
          <cell r="E159" t="str">
            <v>河北光华荣昌汽车部件有限公司</v>
          </cell>
          <cell r="F159" t="str">
            <v>座椅事业一部--金属件厂</v>
          </cell>
          <cell r="G159" t="str">
            <v>电泳车间</v>
          </cell>
          <cell r="H159" t="str">
            <v>挂件工</v>
          </cell>
        </row>
        <row r="160">
          <cell r="B160" t="str">
            <v>张秀荣</v>
          </cell>
          <cell r="C160" t="e">
            <v>#VALUE!</v>
          </cell>
          <cell r="D160" t="str">
            <v>前台</v>
          </cell>
          <cell r="E160" t="str">
            <v>河北光华荣昌汽车部件有限公司</v>
          </cell>
          <cell r="F160" t="str">
            <v>座椅事业一部--金属件厂</v>
          </cell>
          <cell r="G160" t="str">
            <v>焊接车间</v>
          </cell>
          <cell r="H160" t="str">
            <v>摆件工</v>
          </cell>
        </row>
        <row r="161">
          <cell r="B161" t="str">
            <v>刘梦鹤</v>
          </cell>
          <cell r="C161" t="e">
            <v>#VALUE!</v>
          </cell>
          <cell r="D161" t="str">
            <v>前台</v>
          </cell>
          <cell r="E161" t="str">
            <v>河北光华荣昌汽车部件有限公司</v>
          </cell>
          <cell r="F161" t="str">
            <v>座椅事业一部--座椅厂</v>
          </cell>
          <cell r="G161" t="str">
            <v>座椅总装车间</v>
          </cell>
          <cell r="H161" t="str">
            <v>座椅H6线班组长</v>
          </cell>
        </row>
        <row r="162">
          <cell r="B162" t="str">
            <v>张俊苓</v>
          </cell>
          <cell r="C162" t="e">
            <v>#VALUE!</v>
          </cell>
          <cell r="D162" t="str">
            <v>前台</v>
          </cell>
          <cell r="E162" t="str">
            <v>河北光华荣昌汽车部件有限公司</v>
          </cell>
          <cell r="F162" t="str">
            <v>座椅事业一部--座椅厂</v>
          </cell>
          <cell r="G162" t="str">
            <v>座椅总装车间</v>
          </cell>
          <cell r="H162" t="str">
            <v>H6检验员</v>
          </cell>
        </row>
        <row r="163">
          <cell r="B163" t="str">
            <v>王培亮</v>
          </cell>
          <cell r="C163" t="e">
            <v>#VALUE!</v>
          </cell>
          <cell r="D163" t="str">
            <v>前台</v>
          </cell>
          <cell r="E163" t="str">
            <v>河北光华荣昌汽车部件有限公司</v>
          </cell>
          <cell r="F163" t="str">
            <v>座椅事业一部--座椅厂</v>
          </cell>
          <cell r="G163" t="str">
            <v>座椅总装车间</v>
          </cell>
          <cell r="H163" t="str">
            <v>H6组装工</v>
          </cell>
        </row>
        <row r="164">
          <cell r="B164" t="str">
            <v>白艳娟</v>
          </cell>
          <cell r="C164" t="e">
            <v>#VALUE!</v>
          </cell>
          <cell r="D164" t="str">
            <v>前台</v>
          </cell>
          <cell r="E164" t="str">
            <v>河北光华荣昌汽车部件有限公司</v>
          </cell>
          <cell r="F164" t="str">
            <v>座椅事业一部--金属件厂</v>
          </cell>
          <cell r="G164" t="str">
            <v>生产管理科</v>
          </cell>
          <cell r="H164" t="str">
            <v>库管员</v>
          </cell>
        </row>
        <row r="165">
          <cell r="B165" t="str">
            <v>张坤</v>
          </cell>
          <cell r="C165" t="e">
            <v>#VALUE!</v>
          </cell>
          <cell r="D165" t="str">
            <v>前台</v>
          </cell>
          <cell r="E165" t="str">
            <v>河北光华荣昌汽车部件有限公司</v>
          </cell>
          <cell r="F165" t="str">
            <v>座椅事业一部--座椅厂</v>
          </cell>
          <cell r="G165" t="str">
            <v>座椅总装车间</v>
          </cell>
          <cell r="H165" t="str">
            <v>组装工</v>
          </cell>
        </row>
        <row r="166">
          <cell r="B166" t="str">
            <v>李加弘</v>
          </cell>
          <cell r="C166" t="e">
            <v>#VALUE!</v>
          </cell>
          <cell r="D166" t="str">
            <v>前台</v>
          </cell>
          <cell r="E166" t="str">
            <v>河北光华荣昌汽车部件有限公司</v>
          </cell>
          <cell r="F166" t="str">
            <v>座椅事业一部--座椅厂</v>
          </cell>
          <cell r="G166" t="str">
            <v>座椅总装车间</v>
          </cell>
          <cell r="H166" t="str">
            <v>组装工</v>
          </cell>
        </row>
        <row r="167">
          <cell r="B167" t="str">
            <v>张振宇</v>
          </cell>
          <cell r="C167" t="e">
            <v>#VALUE!</v>
          </cell>
          <cell r="D167" t="str">
            <v>前台</v>
          </cell>
          <cell r="E167" t="str">
            <v>河北光华荣昌汽车部件有限公司</v>
          </cell>
          <cell r="F167" t="str">
            <v>座椅事业一部--座椅厂</v>
          </cell>
          <cell r="G167" t="str">
            <v>座椅总装车间</v>
          </cell>
          <cell r="H167" t="str">
            <v>组装工</v>
          </cell>
        </row>
        <row r="168">
          <cell r="B168" t="str">
            <v>刘柏林</v>
          </cell>
          <cell r="C168" t="e">
            <v>#VALUE!</v>
          </cell>
          <cell r="D168" t="str">
            <v>前台</v>
          </cell>
          <cell r="E168" t="str">
            <v>河北光华荣昌汽车部件有限公司</v>
          </cell>
          <cell r="F168" t="str">
            <v>座椅事业一部--金属件厂</v>
          </cell>
          <cell r="G168" t="str">
            <v>底座装配车间</v>
          </cell>
          <cell r="H168" t="str">
            <v>H6/底座装配班组长</v>
          </cell>
        </row>
        <row r="169">
          <cell r="B169" t="str">
            <v>李素元</v>
          </cell>
          <cell r="C169" t="e">
            <v>#VALUE!</v>
          </cell>
          <cell r="D169" t="str">
            <v>前台</v>
          </cell>
          <cell r="E169" t="str">
            <v>河北光华荣昌汽车部件有限公司</v>
          </cell>
          <cell r="F169" t="str">
            <v>座椅事业一部--座椅厂</v>
          </cell>
          <cell r="G169" t="str">
            <v>座椅总装车间</v>
          </cell>
          <cell r="H169" t="str">
            <v>组装工</v>
          </cell>
        </row>
        <row r="170">
          <cell r="B170" t="str">
            <v>李冉</v>
          </cell>
          <cell r="C170" t="e">
            <v>#VALUE!</v>
          </cell>
          <cell r="D170" t="str">
            <v>前台</v>
          </cell>
          <cell r="E170" t="str">
            <v>河北光华荣昌汽车部件有限公司</v>
          </cell>
          <cell r="F170" t="str">
            <v>座椅事业一部--座椅厂</v>
          </cell>
          <cell r="G170" t="str">
            <v>座椅总装车间</v>
          </cell>
          <cell r="H170" t="str">
            <v>组装工</v>
          </cell>
        </row>
        <row r="171">
          <cell r="B171" t="str">
            <v>李冬旭</v>
          </cell>
          <cell r="C171" t="e">
            <v>#VALUE!</v>
          </cell>
          <cell r="D171" t="str">
            <v>前台</v>
          </cell>
          <cell r="E171" t="str">
            <v>河北光华荣昌汽车部件有限公司</v>
          </cell>
          <cell r="F171" t="str">
            <v>座椅事业一部--座椅厂</v>
          </cell>
          <cell r="G171" t="str">
            <v>座椅总装车间</v>
          </cell>
          <cell r="H171" t="str">
            <v>组装工</v>
          </cell>
        </row>
        <row r="172">
          <cell r="B172" t="str">
            <v>王忠梅</v>
          </cell>
          <cell r="C172" t="e">
            <v>#VALUE!</v>
          </cell>
          <cell r="D172" t="str">
            <v>前台</v>
          </cell>
          <cell r="E172" t="str">
            <v>河北光华荣昌汽车部件有限公司</v>
          </cell>
          <cell r="F172" t="str">
            <v>座椅事业一部--座椅厂</v>
          </cell>
          <cell r="G172" t="str">
            <v>座椅总装车间</v>
          </cell>
          <cell r="H172" t="str">
            <v>组装工</v>
          </cell>
        </row>
        <row r="173">
          <cell r="B173" t="str">
            <v>宋秉鑫</v>
          </cell>
          <cell r="C173" t="e">
            <v>#VALUE!</v>
          </cell>
          <cell r="D173" t="str">
            <v>前台</v>
          </cell>
          <cell r="E173" t="str">
            <v>河北光华荣昌汽车部件有限公司</v>
          </cell>
          <cell r="F173" t="str">
            <v>座椅事业一部--座椅厂</v>
          </cell>
          <cell r="G173" t="str">
            <v>座椅总装车间</v>
          </cell>
          <cell r="H173" t="str">
            <v>组装工</v>
          </cell>
        </row>
        <row r="174">
          <cell r="B174" t="str">
            <v>张跃进</v>
          </cell>
          <cell r="C174" t="e">
            <v>#VALUE!</v>
          </cell>
          <cell r="D174" t="str">
            <v>前台</v>
          </cell>
          <cell r="E174" t="str">
            <v>河北光华荣昌汽车部件有限公司</v>
          </cell>
          <cell r="F174" t="str">
            <v>座椅事业一部--座椅厂</v>
          </cell>
          <cell r="G174" t="str">
            <v>座椅总装车间</v>
          </cell>
          <cell r="H174" t="str">
            <v>组装工</v>
          </cell>
        </row>
        <row r="175">
          <cell r="B175" t="str">
            <v>王凯</v>
          </cell>
          <cell r="C175" t="e">
            <v>#VALUE!</v>
          </cell>
          <cell r="D175" t="str">
            <v>前台</v>
          </cell>
          <cell r="E175" t="str">
            <v>河北光华荣昌汽车部件有限公司</v>
          </cell>
          <cell r="F175" t="str">
            <v>座椅事业一部--座椅厂</v>
          </cell>
          <cell r="G175" t="str">
            <v>座椅总装车间</v>
          </cell>
          <cell r="H175" t="str">
            <v>组装工</v>
          </cell>
        </row>
        <row r="176">
          <cell r="B176" t="str">
            <v>田淑霞</v>
          </cell>
          <cell r="C176" t="e">
            <v>#VALUE!</v>
          </cell>
          <cell r="D176" t="str">
            <v>前台</v>
          </cell>
          <cell r="E176" t="str">
            <v>河北光华荣昌汽车部件有限公司</v>
          </cell>
          <cell r="F176" t="str">
            <v>座椅事业一部--座椅厂</v>
          </cell>
          <cell r="G176" t="str">
            <v>缝纫车间</v>
          </cell>
          <cell r="H176" t="str">
            <v>缝纫工</v>
          </cell>
        </row>
        <row r="177">
          <cell r="B177" t="str">
            <v>孙艳辉</v>
          </cell>
          <cell r="C177" t="e">
            <v>#VALUE!</v>
          </cell>
          <cell r="D177" t="str">
            <v>前台</v>
          </cell>
          <cell r="E177" t="str">
            <v>河北光华荣昌汽车部件有限公司</v>
          </cell>
          <cell r="F177" t="str">
            <v>座椅事业一部--座椅厂</v>
          </cell>
          <cell r="G177" t="str">
            <v>缝纫车间</v>
          </cell>
          <cell r="H177" t="str">
            <v>裁剪工</v>
          </cell>
        </row>
        <row r="178">
          <cell r="B178" t="str">
            <v>孙文芳</v>
          </cell>
          <cell r="C178" t="e">
            <v>#VALUE!</v>
          </cell>
          <cell r="D178" t="str">
            <v>前台</v>
          </cell>
          <cell r="E178" t="str">
            <v>河北光华荣昌汽车部件有限公司</v>
          </cell>
          <cell r="F178" t="str">
            <v>座椅事业一部--座椅厂</v>
          </cell>
          <cell r="G178" t="str">
            <v>缝纫车间</v>
          </cell>
          <cell r="H178" t="str">
            <v>缝纫工</v>
          </cell>
        </row>
        <row r="179">
          <cell r="B179" t="str">
            <v>孙秀辉</v>
          </cell>
          <cell r="C179" t="e">
            <v>#VALUE!</v>
          </cell>
          <cell r="D179" t="str">
            <v>前台</v>
          </cell>
          <cell r="E179" t="str">
            <v>河北光华荣昌汽车部件有限公司</v>
          </cell>
          <cell r="F179" t="str">
            <v>座椅事业一部--座椅厂</v>
          </cell>
          <cell r="G179" t="str">
            <v>缝纫车间</v>
          </cell>
          <cell r="H179" t="str">
            <v>缝纫工</v>
          </cell>
        </row>
        <row r="180">
          <cell r="B180" t="str">
            <v>田飞飞</v>
          </cell>
          <cell r="C180" t="e">
            <v>#VALUE!</v>
          </cell>
          <cell r="D180" t="str">
            <v>前台</v>
          </cell>
          <cell r="E180" t="str">
            <v>河北光华荣昌汽车部件有限公司</v>
          </cell>
          <cell r="F180" t="str">
            <v>座椅事业一部--座椅厂</v>
          </cell>
          <cell r="G180" t="str">
            <v>缝纫车间</v>
          </cell>
          <cell r="H180" t="str">
            <v>缝纫工</v>
          </cell>
        </row>
        <row r="181">
          <cell r="B181" t="str">
            <v>王萱斓</v>
          </cell>
          <cell r="C181" t="e">
            <v>#VALUE!</v>
          </cell>
          <cell r="D181" t="str">
            <v>前台</v>
          </cell>
          <cell r="E181" t="str">
            <v>河北光华荣昌汽车部件有限公司</v>
          </cell>
          <cell r="F181" t="str">
            <v>座椅事业一部--座椅厂</v>
          </cell>
          <cell r="G181" t="str">
            <v>缝纫车间</v>
          </cell>
          <cell r="H181" t="str">
            <v>缝纫工</v>
          </cell>
        </row>
        <row r="182">
          <cell r="B182" t="str">
            <v>徐凤瑞</v>
          </cell>
          <cell r="C182" t="e">
            <v>#VALUE!</v>
          </cell>
          <cell r="D182" t="str">
            <v>前台</v>
          </cell>
          <cell r="E182" t="str">
            <v>河北光华荣昌汽车部件有限公司</v>
          </cell>
          <cell r="F182" t="str">
            <v>座椅事业一部--座椅厂</v>
          </cell>
          <cell r="G182" t="str">
            <v>缝纫车间</v>
          </cell>
          <cell r="H182" t="str">
            <v>缝纫工</v>
          </cell>
        </row>
        <row r="183">
          <cell r="B183" t="str">
            <v>张风瑞</v>
          </cell>
          <cell r="C183" t="e">
            <v>#VALUE!</v>
          </cell>
          <cell r="D183" t="str">
            <v>前台</v>
          </cell>
          <cell r="E183" t="str">
            <v>河北光华荣昌汽车部件有限公司</v>
          </cell>
          <cell r="F183" t="str">
            <v>座椅事业一部--座椅厂</v>
          </cell>
          <cell r="G183" t="str">
            <v>缝纫车间</v>
          </cell>
          <cell r="H183" t="str">
            <v>缝纫工</v>
          </cell>
        </row>
        <row r="184">
          <cell r="B184" t="str">
            <v>马立荣</v>
          </cell>
          <cell r="C184" t="e">
            <v>#VALUE!</v>
          </cell>
          <cell r="D184" t="str">
            <v>前台</v>
          </cell>
          <cell r="E184" t="str">
            <v>河北光华荣昌汽车部件有限公司</v>
          </cell>
          <cell r="F184" t="str">
            <v>座椅事业一部--座椅厂</v>
          </cell>
          <cell r="G184" t="str">
            <v>缝纫车间</v>
          </cell>
          <cell r="H184" t="str">
            <v>缝纫工</v>
          </cell>
        </row>
        <row r="185">
          <cell r="B185" t="str">
            <v>郭庆茹</v>
          </cell>
          <cell r="C185" t="e">
            <v>#VALUE!</v>
          </cell>
          <cell r="D185" t="str">
            <v>前台</v>
          </cell>
          <cell r="E185" t="str">
            <v>河北光华荣昌汽车部件有限公司</v>
          </cell>
          <cell r="F185" t="str">
            <v>座椅事业一部--座椅厂</v>
          </cell>
          <cell r="G185" t="str">
            <v>缝纫车间</v>
          </cell>
          <cell r="H185" t="str">
            <v>缝纫工</v>
          </cell>
        </row>
        <row r="186">
          <cell r="B186" t="str">
            <v>李敏</v>
          </cell>
          <cell r="C186" t="e">
            <v>#VALUE!</v>
          </cell>
          <cell r="D186" t="str">
            <v>前台</v>
          </cell>
          <cell r="E186" t="str">
            <v>河北光华荣昌汽车部件有限公司</v>
          </cell>
          <cell r="F186" t="str">
            <v>座椅事业一部--座椅厂</v>
          </cell>
          <cell r="G186" t="str">
            <v>缝纫车间</v>
          </cell>
          <cell r="H186" t="str">
            <v>缝纫工</v>
          </cell>
        </row>
        <row r="187">
          <cell r="B187" t="str">
            <v>张婷婷</v>
          </cell>
          <cell r="C187" t="e">
            <v>#VALUE!</v>
          </cell>
          <cell r="D187" t="str">
            <v>前台</v>
          </cell>
          <cell r="E187" t="str">
            <v>河北光华荣昌汽车部件有限公司</v>
          </cell>
          <cell r="F187" t="str">
            <v>座椅事业一部--座椅厂</v>
          </cell>
          <cell r="G187" t="str">
            <v>缝纫车间</v>
          </cell>
          <cell r="H187" t="str">
            <v>缝纫工</v>
          </cell>
        </row>
        <row r="188">
          <cell r="B188" t="str">
            <v>张建萍</v>
          </cell>
          <cell r="C188" t="e">
            <v>#VALUE!</v>
          </cell>
          <cell r="D188" t="str">
            <v>前台</v>
          </cell>
          <cell r="E188" t="str">
            <v>河北光华荣昌汽车部件有限公司</v>
          </cell>
          <cell r="F188" t="str">
            <v>座椅事业一部--座椅厂</v>
          </cell>
          <cell r="G188" t="str">
            <v>缝纫车间</v>
          </cell>
          <cell r="H188" t="str">
            <v>缝纫工</v>
          </cell>
        </row>
        <row r="189">
          <cell r="B189" t="str">
            <v>王贵宝</v>
          </cell>
          <cell r="C189" t="e">
            <v>#VALUE!</v>
          </cell>
          <cell r="D189" t="str">
            <v>前台</v>
          </cell>
          <cell r="E189" t="str">
            <v>河北光华荣昌汽车部件有限公司</v>
          </cell>
          <cell r="F189" t="str">
            <v>座椅事业一部--座椅厂</v>
          </cell>
          <cell r="G189" t="str">
            <v>发泡车间</v>
          </cell>
          <cell r="H189" t="str">
            <v>混料员</v>
          </cell>
        </row>
        <row r="190">
          <cell r="B190" t="str">
            <v>唐崇涛</v>
          </cell>
          <cell r="C190" t="e">
            <v>#VALUE!</v>
          </cell>
          <cell r="D190" t="str">
            <v>前台</v>
          </cell>
          <cell r="E190" t="str">
            <v>河北光华荣昌汽车部件有限公司</v>
          </cell>
          <cell r="F190" t="str">
            <v>座椅事业一部--座椅厂</v>
          </cell>
          <cell r="G190" t="str">
            <v>发泡车间</v>
          </cell>
          <cell r="H190" t="str">
            <v>发泡工</v>
          </cell>
        </row>
        <row r="191">
          <cell r="B191" t="str">
            <v>张云峰</v>
          </cell>
          <cell r="C191" t="e">
            <v>#VALUE!</v>
          </cell>
          <cell r="D191" t="str">
            <v>前台</v>
          </cell>
          <cell r="E191" t="str">
            <v>河北光华荣昌汽车部件有限公司</v>
          </cell>
          <cell r="F191" t="str">
            <v>座椅事业一部--座椅厂</v>
          </cell>
          <cell r="G191" t="str">
            <v>发泡车间</v>
          </cell>
          <cell r="H191" t="str">
            <v>发泡工</v>
          </cell>
        </row>
        <row r="192">
          <cell r="B192" t="str">
            <v>董军</v>
          </cell>
          <cell r="C192" t="e">
            <v>#VALUE!</v>
          </cell>
          <cell r="D192" t="str">
            <v>前台</v>
          </cell>
          <cell r="E192" t="str">
            <v>河北光华荣昌汽车部件有限公司</v>
          </cell>
          <cell r="F192" t="str">
            <v>座椅事业一部--座椅厂</v>
          </cell>
          <cell r="G192" t="str">
            <v>发泡车间</v>
          </cell>
          <cell r="H192" t="str">
            <v>发泡工</v>
          </cell>
        </row>
        <row r="193">
          <cell r="B193" t="str">
            <v>张家辉</v>
          </cell>
          <cell r="C193" t="e">
            <v>#VALUE!</v>
          </cell>
          <cell r="D193" t="str">
            <v>前台</v>
          </cell>
          <cell r="E193" t="str">
            <v>河北光华荣昌汽车部件有限公司</v>
          </cell>
          <cell r="F193" t="str">
            <v>座椅事业一部--座椅厂</v>
          </cell>
          <cell r="G193" t="str">
            <v>发泡车间</v>
          </cell>
          <cell r="H193" t="str">
            <v>发泡工</v>
          </cell>
        </row>
        <row r="194">
          <cell r="B194" t="str">
            <v>王朋</v>
          </cell>
          <cell r="C194" t="e">
            <v>#VALUE!</v>
          </cell>
          <cell r="D194" t="str">
            <v>前台</v>
          </cell>
          <cell r="E194" t="str">
            <v>河北光华荣昌汽车部件有限公司</v>
          </cell>
          <cell r="F194" t="str">
            <v>后视镜事业部</v>
          </cell>
          <cell r="G194" t="str">
            <v>涂装车间</v>
          </cell>
          <cell r="H194" t="str">
            <v>班组长</v>
          </cell>
        </row>
        <row r="195">
          <cell r="B195" t="str">
            <v>古帅</v>
          </cell>
          <cell r="C195" t="e">
            <v>#VALUE!</v>
          </cell>
          <cell r="D195" t="str">
            <v>前台</v>
          </cell>
          <cell r="E195" t="str">
            <v>河北光华荣昌汽车部件有限公司</v>
          </cell>
          <cell r="F195" t="str">
            <v>后视镜事业部</v>
          </cell>
          <cell r="G195" t="str">
            <v>涂装车间</v>
          </cell>
          <cell r="H195" t="str">
            <v>喷涂技师</v>
          </cell>
        </row>
        <row r="196">
          <cell r="B196" t="str">
            <v>李泉林</v>
          </cell>
          <cell r="C196" t="e">
            <v>#VALUE!</v>
          </cell>
          <cell r="D196" t="str">
            <v>前台</v>
          </cell>
          <cell r="E196" t="str">
            <v>河北光华荣昌汽车部件有限公司</v>
          </cell>
          <cell r="F196" t="str">
            <v>后视镜事业部</v>
          </cell>
          <cell r="G196" t="str">
            <v>涂装车间</v>
          </cell>
          <cell r="H196" t="str">
            <v>喷涂技师</v>
          </cell>
        </row>
        <row r="197">
          <cell r="B197" t="str">
            <v>滕红玲</v>
          </cell>
          <cell r="C197" t="e">
            <v>#VALUE!</v>
          </cell>
          <cell r="D197" t="str">
            <v>前台</v>
          </cell>
          <cell r="E197" t="str">
            <v>河北光华荣昌汽车部件有限公司</v>
          </cell>
          <cell r="F197" t="str">
            <v>后视镜事业部</v>
          </cell>
          <cell r="G197" t="str">
            <v>涂装车间</v>
          </cell>
          <cell r="H197" t="str">
            <v>检验员</v>
          </cell>
        </row>
        <row r="198">
          <cell r="B198" t="str">
            <v>刘双</v>
          </cell>
          <cell r="C198" t="e">
            <v>#VALUE!</v>
          </cell>
          <cell r="D198" t="str">
            <v>前台</v>
          </cell>
          <cell r="E198" t="str">
            <v>河北光华荣昌汽车部件有限公司</v>
          </cell>
          <cell r="F198" t="str">
            <v>后视镜事业部</v>
          </cell>
          <cell r="G198" t="str">
            <v>涂装车间</v>
          </cell>
          <cell r="H198" t="str">
            <v>操作工</v>
          </cell>
        </row>
        <row r="199">
          <cell r="B199" t="str">
            <v>冯玉兰</v>
          </cell>
          <cell r="C199" t="e">
            <v>#VALUE!</v>
          </cell>
          <cell r="D199" t="str">
            <v>前台</v>
          </cell>
          <cell r="E199" t="str">
            <v>河北光华荣昌汽车部件有限公司</v>
          </cell>
          <cell r="F199" t="str">
            <v>后视镜事业部</v>
          </cell>
          <cell r="G199" t="str">
            <v>后视镜组装车间</v>
          </cell>
          <cell r="H199" t="str">
            <v>组装工</v>
          </cell>
        </row>
        <row r="200">
          <cell r="B200" t="str">
            <v>王春辉</v>
          </cell>
          <cell r="C200" t="e">
            <v>#VALUE!</v>
          </cell>
          <cell r="D200" t="str">
            <v>前台</v>
          </cell>
          <cell r="E200" t="str">
            <v>河北光华荣昌汽车部件有限公司</v>
          </cell>
          <cell r="F200" t="str">
            <v>后视镜事业部</v>
          </cell>
          <cell r="G200" t="str">
            <v>注塑车间</v>
          </cell>
          <cell r="H200" t="str">
            <v>模具维修</v>
          </cell>
        </row>
        <row r="201">
          <cell r="B201" t="str">
            <v>胡占伟</v>
          </cell>
          <cell r="C201" t="e">
            <v>#VALUE!</v>
          </cell>
          <cell r="D201" t="str">
            <v>前台</v>
          </cell>
          <cell r="E201" t="str">
            <v>河北光华荣昌汽车部件有限公司</v>
          </cell>
          <cell r="F201" t="str">
            <v>后视镜事业部</v>
          </cell>
          <cell r="G201" t="str">
            <v>注塑车间</v>
          </cell>
          <cell r="H201" t="str">
            <v>班组长</v>
          </cell>
        </row>
        <row r="202">
          <cell r="B202" t="str">
            <v>高建芳</v>
          </cell>
          <cell r="C202" t="e">
            <v>#VALUE!</v>
          </cell>
          <cell r="D202" t="str">
            <v>前台</v>
          </cell>
          <cell r="E202" t="str">
            <v>河北光华荣昌汽车部件有限公司</v>
          </cell>
          <cell r="F202" t="str">
            <v>后视镜事业部</v>
          </cell>
          <cell r="G202" t="str">
            <v>注塑车间</v>
          </cell>
          <cell r="H202" t="str">
            <v>操作工</v>
          </cell>
        </row>
        <row r="203">
          <cell r="B203" t="str">
            <v>邓贺文</v>
          </cell>
          <cell r="C203" t="e">
            <v>#VALUE!</v>
          </cell>
          <cell r="D203" t="str">
            <v>前台</v>
          </cell>
          <cell r="E203" t="str">
            <v>河北光华荣昌汽车部件有限公司</v>
          </cell>
          <cell r="F203" t="str">
            <v>后视镜事业部</v>
          </cell>
          <cell r="G203" t="str">
            <v>注塑车间</v>
          </cell>
          <cell r="H203" t="str">
            <v>入库</v>
          </cell>
        </row>
        <row r="204">
          <cell r="B204" t="str">
            <v>宋琳珊</v>
          </cell>
          <cell r="C204" t="e">
            <v>#VALUE!</v>
          </cell>
          <cell r="D204" t="str">
            <v>前台</v>
          </cell>
          <cell r="E204" t="str">
            <v>河北光华荣昌汽车部件有限公司</v>
          </cell>
          <cell r="F204" t="str">
            <v>后视镜事业部</v>
          </cell>
          <cell r="G204" t="str">
            <v>后视镜组装车间</v>
          </cell>
          <cell r="H204" t="str">
            <v>组装工</v>
          </cell>
        </row>
        <row r="205">
          <cell r="B205" t="str">
            <v>王秀翠</v>
          </cell>
          <cell r="C205" t="e">
            <v>#VALUE!</v>
          </cell>
          <cell r="D205" t="str">
            <v>前台</v>
          </cell>
          <cell r="E205" t="str">
            <v>河北光华荣昌汽车部件有限公司</v>
          </cell>
          <cell r="F205" t="str">
            <v>后视镜事业部</v>
          </cell>
          <cell r="G205" t="str">
            <v>后视镜组装车间</v>
          </cell>
          <cell r="H205" t="str">
            <v>班组长</v>
          </cell>
        </row>
        <row r="206">
          <cell r="B206" t="str">
            <v>董广新</v>
          </cell>
          <cell r="C206" t="e">
            <v>#VALUE!</v>
          </cell>
          <cell r="D206" t="str">
            <v>前台</v>
          </cell>
          <cell r="E206" t="str">
            <v>河北光华荣昌汽车部件有限公司</v>
          </cell>
          <cell r="F206" t="str">
            <v>后视镜事业部</v>
          </cell>
          <cell r="G206" t="str">
            <v>后视镜组装车间</v>
          </cell>
          <cell r="H206" t="str">
            <v>班组长</v>
          </cell>
        </row>
        <row r="207">
          <cell r="B207" t="str">
            <v>王彦华</v>
          </cell>
          <cell r="C207" t="e">
            <v>#VALUE!</v>
          </cell>
          <cell r="D207" t="str">
            <v>前台</v>
          </cell>
          <cell r="E207" t="str">
            <v>河北光华荣昌汽车部件有限公司</v>
          </cell>
          <cell r="F207" t="str">
            <v>座椅事业一部--座椅厂</v>
          </cell>
          <cell r="G207" t="str">
            <v>座椅总装车间</v>
          </cell>
          <cell r="H207" t="str">
            <v>检验员</v>
          </cell>
        </row>
        <row r="208">
          <cell r="B208" t="str">
            <v>高换清</v>
          </cell>
          <cell r="C208" t="e">
            <v>#VALUE!</v>
          </cell>
          <cell r="D208" t="str">
            <v>前台</v>
          </cell>
          <cell r="E208" t="str">
            <v>河北光华荣昌汽车部件有限公司</v>
          </cell>
          <cell r="F208" t="str">
            <v>后视镜事业部</v>
          </cell>
          <cell r="G208" t="str">
            <v>后视镜组装车间</v>
          </cell>
          <cell r="H208" t="str">
            <v>重卡 组装</v>
          </cell>
        </row>
        <row r="209">
          <cell r="B209" t="str">
            <v>邓淑荣</v>
          </cell>
          <cell r="C209" t="e">
            <v>#VALUE!</v>
          </cell>
          <cell r="D209" t="str">
            <v>前台</v>
          </cell>
          <cell r="E209" t="str">
            <v>河北光华荣昌汽车部件有限公司</v>
          </cell>
          <cell r="F209" t="str">
            <v>后视镜事业部</v>
          </cell>
          <cell r="G209" t="str">
            <v>后视镜组装车间</v>
          </cell>
          <cell r="H209" t="str">
            <v>重卡 组装</v>
          </cell>
        </row>
        <row r="210">
          <cell r="B210" t="str">
            <v>白月</v>
          </cell>
          <cell r="C210" t="e">
            <v>#VALUE!</v>
          </cell>
          <cell r="D210" t="str">
            <v>前台</v>
          </cell>
          <cell r="E210" t="str">
            <v>河北光华荣昌汽车部件有限公司</v>
          </cell>
          <cell r="F210" t="str">
            <v>后视镜事业部</v>
          </cell>
          <cell r="G210" t="str">
            <v>后视镜组装车间</v>
          </cell>
          <cell r="H210" t="str">
            <v>重卡 组装</v>
          </cell>
        </row>
        <row r="211">
          <cell r="B211" t="str">
            <v>陈淑贞</v>
          </cell>
          <cell r="C211" t="e">
            <v>#VALUE!</v>
          </cell>
          <cell r="D211" t="str">
            <v>前台</v>
          </cell>
          <cell r="E211" t="str">
            <v>河北光华荣昌汽车部件有限公司</v>
          </cell>
          <cell r="F211" t="str">
            <v>后视镜事业部</v>
          </cell>
          <cell r="G211" t="str">
            <v>后视镜组装车间</v>
          </cell>
          <cell r="H211" t="str">
            <v>重卡 组装</v>
          </cell>
        </row>
        <row r="212">
          <cell r="B212" t="str">
            <v>刘海凤</v>
          </cell>
          <cell r="C212" t="e">
            <v>#VALUE!</v>
          </cell>
          <cell r="D212" t="str">
            <v>前台</v>
          </cell>
          <cell r="E212" t="str">
            <v>河北光华荣昌汽车部件有限公司</v>
          </cell>
          <cell r="F212" t="str">
            <v>后视镜事业部</v>
          </cell>
          <cell r="G212" t="str">
            <v>后视镜组装车间</v>
          </cell>
          <cell r="H212" t="str">
            <v>乘用车 组装</v>
          </cell>
        </row>
        <row r="213">
          <cell r="B213" t="str">
            <v>李跃茹</v>
          </cell>
          <cell r="C213" t="e">
            <v>#VALUE!</v>
          </cell>
          <cell r="D213" t="str">
            <v>前台</v>
          </cell>
          <cell r="E213" t="str">
            <v>河北光华荣昌汽车部件有限公司</v>
          </cell>
          <cell r="F213" t="str">
            <v>后视镜事业部</v>
          </cell>
          <cell r="G213" t="str">
            <v>后视镜组装车间</v>
          </cell>
          <cell r="H213" t="str">
            <v>乘用车 组装</v>
          </cell>
        </row>
        <row r="214">
          <cell r="B214" t="str">
            <v>孙桂平</v>
          </cell>
          <cell r="C214" t="e">
            <v>#VALUE!</v>
          </cell>
          <cell r="D214" t="str">
            <v>前台</v>
          </cell>
          <cell r="E214" t="str">
            <v>河北光华荣昌汽车部件有限公司</v>
          </cell>
          <cell r="F214" t="str">
            <v>后视镜事业部</v>
          </cell>
          <cell r="G214" t="str">
            <v>后视镜组装车间</v>
          </cell>
          <cell r="H214" t="str">
            <v>班组长</v>
          </cell>
        </row>
        <row r="215">
          <cell r="B215" t="str">
            <v>刘二平</v>
          </cell>
          <cell r="C215" t="e">
            <v>#VALUE!</v>
          </cell>
          <cell r="D215" t="str">
            <v>前台</v>
          </cell>
          <cell r="E215" t="str">
            <v>河北光华荣昌汽车部件有限公司</v>
          </cell>
          <cell r="F215" t="str">
            <v>后视镜事业部</v>
          </cell>
          <cell r="G215" t="str">
            <v>后视镜组装车间</v>
          </cell>
          <cell r="H215" t="str">
            <v>乘用车 组装</v>
          </cell>
        </row>
        <row r="216">
          <cell r="B216" t="str">
            <v>姚秀玲</v>
          </cell>
          <cell r="C216" t="e">
            <v>#VALUE!</v>
          </cell>
          <cell r="D216" t="str">
            <v>前台</v>
          </cell>
          <cell r="E216" t="str">
            <v>河北光华荣昌汽车部件有限公司</v>
          </cell>
          <cell r="F216" t="str">
            <v>后视镜事业部</v>
          </cell>
          <cell r="G216" t="str">
            <v>后视镜组装车间</v>
          </cell>
          <cell r="H216" t="str">
            <v>乘用车 组装</v>
          </cell>
        </row>
        <row r="217">
          <cell r="B217" t="str">
            <v>康淑玲</v>
          </cell>
          <cell r="C217" t="e">
            <v>#VALUE!</v>
          </cell>
          <cell r="D217" t="str">
            <v>前台</v>
          </cell>
          <cell r="E217" t="str">
            <v>河北光华荣昌汽车部件有限公司</v>
          </cell>
          <cell r="F217" t="str">
            <v>后视镜事业部</v>
          </cell>
          <cell r="G217" t="str">
            <v>后视镜组装车间</v>
          </cell>
          <cell r="H217" t="str">
            <v>乘用车 组装</v>
          </cell>
        </row>
        <row r="218">
          <cell r="B218" t="str">
            <v>张爽</v>
          </cell>
          <cell r="C218" t="e">
            <v>#VALUE!</v>
          </cell>
          <cell r="D218" t="str">
            <v>前台</v>
          </cell>
          <cell r="E218" t="str">
            <v>河北光华荣昌汽车部件有限公司</v>
          </cell>
          <cell r="F218" t="str">
            <v>后视镜事业部</v>
          </cell>
          <cell r="G218" t="str">
            <v>后视镜组装车间</v>
          </cell>
          <cell r="H218" t="str">
            <v>乘用车 组装</v>
          </cell>
        </row>
        <row r="219">
          <cell r="B219" t="str">
            <v>刘瑜</v>
          </cell>
          <cell r="C219" t="e">
            <v>#VALUE!</v>
          </cell>
          <cell r="D219" t="str">
            <v>前台</v>
          </cell>
          <cell r="E219" t="str">
            <v>河北光华荣昌汽车部件有限公司</v>
          </cell>
          <cell r="F219" t="str">
            <v>后视镜事业部</v>
          </cell>
          <cell r="G219" t="str">
            <v>后视镜组装车间</v>
          </cell>
          <cell r="H219" t="str">
            <v>乘用车 组装</v>
          </cell>
        </row>
        <row r="220">
          <cell r="B220" t="str">
            <v>李春花</v>
          </cell>
          <cell r="C220" t="e">
            <v>#VALUE!</v>
          </cell>
          <cell r="D220" t="str">
            <v>前台</v>
          </cell>
          <cell r="E220" t="str">
            <v>河北光华荣昌汽车部件有限公司</v>
          </cell>
          <cell r="F220" t="str">
            <v>后视镜事业部</v>
          </cell>
          <cell r="G220" t="str">
            <v>后视镜组装车间</v>
          </cell>
          <cell r="H220" t="str">
            <v>重卡 组装</v>
          </cell>
        </row>
        <row r="221">
          <cell r="B221" t="str">
            <v>齐迁菲</v>
          </cell>
          <cell r="C221" t="e">
            <v>#VALUE!</v>
          </cell>
          <cell r="D221" t="str">
            <v>前台</v>
          </cell>
          <cell r="E221" t="str">
            <v>河北光华荣昌汽车部件有限公司</v>
          </cell>
          <cell r="F221" t="str">
            <v>后视镜事业部</v>
          </cell>
          <cell r="G221" t="str">
            <v>后视镜组装车间</v>
          </cell>
          <cell r="H221" t="str">
            <v>乘用车 组装</v>
          </cell>
        </row>
        <row r="222">
          <cell r="B222" t="str">
            <v>孙朝君</v>
          </cell>
          <cell r="C222" t="e">
            <v>#VALUE!</v>
          </cell>
          <cell r="D222" t="str">
            <v>前台</v>
          </cell>
          <cell r="E222" t="str">
            <v>河北光华荣昌汽车部件有限公司</v>
          </cell>
          <cell r="F222" t="str">
            <v>后视镜事业部</v>
          </cell>
          <cell r="G222" t="str">
            <v>后视镜组装车间</v>
          </cell>
          <cell r="H222" t="str">
            <v>乘用车 组装</v>
          </cell>
        </row>
        <row r="223">
          <cell r="B223" t="str">
            <v>刘培杰</v>
          </cell>
          <cell r="C223" t="e">
            <v>#VALUE!</v>
          </cell>
          <cell r="D223" t="str">
            <v>前台</v>
          </cell>
          <cell r="E223" t="str">
            <v>河北光华荣昌汽车部件有限公司</v>
          </cell>
          <cell r="F223" t="str">
            <v>座椅事业一部--金属件厂</v>
          </cell>
          <cell r="G223" t="str">
            <v>底座装配车间</v>
          </cell>
          <cell r="H223" t="str">
            <v>组装工</v>
          </cell>
        </row>
        <row r="224">
          <cell r="B224" t="str">
            <v>张洪亮</v>
          </cell>
          <cell r="C224" t="e">
            <v>#VALUE!</v>
          </cell>
          <cell r="D224" t="str">
            <v>前台</v>
          </cell>
          <cell r="E224" t="str">
            <v>河北光华荣昌汽车部件有限公司</v>
          </cell>
          <cell r="F224" t="str">
            <v>座椅事业一部--金属件厂</v>
          </cell>
          <cell r="G224" t="str">
            <v>底座装配车间</v>
          </cell>
          <cell r="H224" t="str">
            <v>组装工</v>
          </cell>
        </row>
        <row r="225">
          <cell r="B225" t="str">
            <v>魏俊如</v>
          </cell>
          <cell r="C225" t="str">
            <v>女</v>
          </cell>
          <cell r="D225" t="str">
            <v>前台</v>
          </cell>
          <cell r="E225" t="str">
            <v>河北光华荣昌汽车部件有限公司</v>
          </cell>
          <cell r="F225" t="str">
            <v>后视镜事业部</v>
          </cell>
          <cell r="G225" t="str">
            <v>后视镜组装车间</v>
          </cell>
          <cell r="H225" t="str">
            <v>组装工</v>
          </cell>
        </row>
        <row r="226">
          <cell r="B226" t="str">
            <v>孙永建</v>
          </cell>
          <cell r="C226" t="e">
            <v>#VALUE!</v>
          </cell>
          <cell r="D226" t="str">
            <v>前台</v>
          </cell>
          <cell r="E226" t="str">
            <v>河北光华荣昌汽车部件有限公司</v>
          </cell>
          <cell r="F226" t="str">
            <v>座椅事业一部--金属件厂</v>
          </cell>
          <cell r="G226" t="str">
            <v>焊接车间</v>
          </cell>
          <cell r="H226" t="str">
            <v>焊工</v>
          </cell>
        </row>
        <row r="227">
          <cell r="B227" t="str">
            <v>张英键</v>
          </cell>
          <cell r="C227" t="e">
            <v>#VALUE!</v>
          </cell>
          <cell r="D227" t="str">
            <v>前台</v>
          </cell>
          <cell r="E227" t="str">
            <v>河北光华荣昌汽车部件有限公司</v>
          </cell>
          <cell r="F227" t="str">
            <v>座椅事业一部--座椅厂</v>
          </cell>
          <cell r="G227" t="str">
            <v>总经办-销售服务科</v>
          </cell>
          <cell r="H227" t="str">
            <v>李尔现场服务</v>
          </cell>
        </row>
        <row r="228">
          <cell r="B228" t="str">
            <v>吴志强</v>
          </cell>
          <cell r="C228" t="e">
            <v>#VALUE!</v>
          </cell>
          <cell r="D228" t="str">
            <v>前台</v>
          </cell>
          <cell r="E228" t="str">
            <v>河北光华荣昌汽车部件有限公司</v>
          </cell>
          <cell r="F228" t="str">
            <v>后视镜事业部</v>
          </cell>
          <cell r="G228" t="str">
            <v>销售服务科</v>
          </cell>
          <cell r="H228" t="str">
            <v>北京现场服务主管</v>
          </cell>
        </row>
        <row r="229">
          <cell r="B229" t="str">
            <v>孙沛霖</v>
          </cell>
          <cell r="C229" t="e">
            <v>#VALUE!</v>
          </cell>
          <cell r="D229" t="str">
            <v>中台</v>
          </cell>
          <cell r="E229" t="str">
            <v>河北光华荣昌汽车部件有限公司</v>
          </cell>
          <cell r="F229" t="str">
            <v>河北财务管理部</v>
          </cell>
          <cell r="G229" t="str">
            <v>财务管理部</v>
          </cell>
          <cell r="H229" t="str">
            <v>成本核算</v>
          </cell>
        </row>
        <row r="230">
          <cell r="B230" t="str">
            <v>赵伟</v>
          </cell>
          <cell r="C230" t="e">
            <v>#VALUE!</v>
          </cell>
          <cell r="D230" t="str">
            <v>前台</v>
          </cell>
          <cell r="E230" t="str">
            <v>河北光华荣昌汽车部件有限公司</v>
          </cell>
          <cell r="F230" t="str">
            <v>座椅事业一部--座椅厂</v>
          </cell>
          <cell r="G230" t="str">
            <v>总经办-销售服务科</v>
          </cell>
          <cell r="H230" t="str">
            <v>客户经理</v>
          </cell>
        </row>
        <row r="231">
          <cell r="B231" t="str">
            <v>韩香伶</v>
          </cell>
          <cell r="C231" t="e">
            <v>#VALUE!</v>
          </cell>
          <cell r="D231" t="str">
            <v>前台</v>
          </cell>
          <cell r="E231" t="str">
            <v>河北光华荣昌汽车部件有限公司</v>
          </cell>
          <cell r="F231" t="str">
            <v>座椅事业一部--座椅厂</v>
          </cell>
          <cell r="G231" t="str">
            <v>总经办-销售服务科</v>
          </cell>
          <cell r="H231" t="str">
            <v>客户经理</v>
          </cell>
        </row>
        <row r="232">
          <cell r="B232" t="str">
            <v>夏永飞</v>
          </cell>
          <cell r="C232" t="e">
            <v>#VALUE!</v>
          </cell>
          <cell r="D232" t="str">
            <v>前台</v>
          </cell>
          <cell r="E232" t="str">
            <v>河北光华荣昌汽车部件有限公司</v>
          </cell>
          <cell r="F232" t="str">
            <v>座椅事业一部--金属件厂</v>
          </cell>
          <cell r="G232" t="str">
            <v>制造技术部</v>
          </cell>
          <cell r="H232" t="str">
            <v>制造技术部总监</v>
          </cell>
        </row>
        <row r="233">
          <cell r="B233" t="str">
            <v>吴英各</v>
          </cell>
          <cell r="C233" t="e">
            <v>#VALUE!</v>
          </cell>
          <cell r="D233" t="str">
            <v>前台</v>
          </cell>
          <cell r="E233" t="str">
            <v>河北光华荣昌汽车部件有限公司</v>
          </cell>
          <cell r="F233" t="str">
            <v>座椅事业一部--金属件厂</v>
          </cell>
          <cell r="G233" t="str">
            <v>总经办-采购执行科</v>
          </cell>
          <cell r="H233" t="str">
            <v>科长</v>
          </cell>
        </row>
        <row r="234">
          <cell r="B234" t="str">
            <v>王智</v>
          </cell>
          <cell r="C234" t="e">
            <v>#VALUE!</v>
          </cell>
          <cell r="D234" t="str">
            <v>前台</v>
          </cell>
          <cell r="E234" t="str">
            <v>河北光华荣昌汽车部件有限公司</v>
          </cell>
          <cell r="F234" t="str">
            <v>座椅事业一部--金属件厂</v>
          </cell>
          <cell r="G234" t="str">
            <v>冲压弯管车间</v>
          </cell>
          <cell r="H234" t="str">
            <v>冲压工</v>
          </cell>
        </row>
        <row r="235">
          <cell r="B235" t="str">
            <v>赵金鹏</v>
          </cell>
          <cell r="C235" t="e">
            <v>#VALUE!</v>
          </cell>
          <cell r="D235" t="str">
            <v>前台</v>
          </cell>
          <cell r="E235" t="str">
            <v>河北光华荣昌汽车部件有限公司</v>
          </cell>
          <cell r="F235" t="str">
            <v>座椅事业一部--座椅厂</v>
          </cell>
          <cell r="G235" t="str">
            <v>发泡车间</v>
          </cell>
          <cell r="H235" t="str">
            <v>发泡工</v>
          </cell>
        </row>
        <row r="236">
          <cell r="B236" t="str">
            <v>孟令帅</v>
          </cell>
          <cell r="C236" t="e">
            <v>#VALUE!</v>
          </cell>
          <cell r="D236" t="str">
            <v>前台</v>
          </cell>
          <cell r="E236" t="str">
            <v>河北光华荣昌汽车部件有限公司</v>
          </cell>
          <cell r="F236" t="str">
            <v>座椅事业一部--金属件厂</v>
          </cell>
          <cell r="G236" t="str">
            <v>焊接车间</v>
          </cell>
          <cell r="H236" t="str">
            <v>摆件工</v>
          </cell>
        </row>
        <row r="237">
          <cell r="B237" t="str">
            <v>杨浩</v>
          </cell>
          <cell r="C237" t="e">
            <v>#VALUE!</v>
          </cell>
          <cell r="D237" t="str">
            <v>前台</v>
          </cell>
          <cell r="E237" t="str">
            <v>河北光华荣昌汽车部件有限公司</v>
          </cell>
          <cell r="F237" t="str">
            <v>座椅事业一部--座椅厂</v>
          </cell>
          <cell r="G237" t="str">
            <v>发泡车间</v>
          </cell>
          <cell r="H237" t="str">
            <v>发泡车间主任</v>
          </cell>
        </row>
        <row r="238">
          <cell r="B238" t="str">
            <v>王明傲</v>
          </cell>
          <cell r="C238" t="e">
            <v>#VALUE!</v>
          </cell>
          <cell r="D238" t="str">
            <v>前台</v>
          </cell>
          <cell r="E238" t="str">
            <v>河北光华荣昌汽车部件有限公司</v>
          </cell>
          <cell r="F238" t="str">
            <v>座椅事业一部--金属件厂</v>
          </cell>
          <cell r="G238" t="str">
            <v>总经办-安环科</v>
          </cell>
          <cell r="H238" t="str">
            <v>安全员</v>
          </cell>
        </row>
        <row r="239">
          <cell r="B239" t="str">
            <v>张云香</v>
          </cell>
          <cell r="C239" t="e">
            <v>#VALUE!</v>
          </cell>
          <cell r="D239" t="str">
            <v>中台</v>
          </cell>
          <cell r="E239" t="str">
            <v>河北光华荣昌汽车部件有限公司</v>
          </cell>
          <cell r="F239" t="str">
            <v>河北综合管理部</v>
          </cell>
          <cell r="G239" t="str">
            <v>人力资源科</v>
          </cell>
          <cell r="H239" t="str">
            <v>薪酬主管</v>
          </cell>
        </row>
        <row r="240">
          <cell r="B240" t="str">
            <v>李帅霖</v>
          </cell>
          <cell r="C240" t="str">
            <v>男</v>
          </cell>
          <cell r="D240" t="str">
            <v>前台</v>
          </cell>
          <cell r="E240" t="str">
            <v>河北光华荣昌汽车部件有限公司</v>
          </cell>
          <cell r="F240" t="str">
            <v>后视镜事业部</v>
          </cell>
          <cell r="G240" t="str">
            <v>后视镜组装车间</v>
          </cell>
          <cell r="H240" t="str">
            <v>组装工</v>
          </cell>
        </row>
        <row r="241">
          <cell r="B241" t="str">
            <v>滕家源</v>
          </cell>
          <cell r="C241" t="e">
            <v>#VALUE!</v>
          </cell>
          <cell r="D241" t="str">
            <v>前台</v>
          </cell>
          <cell r="E241" t="str">
            <v>河北光华荣昌汽车部件部件公司</v>
          </cell>
          <cell r="F241" t="str">
            <v>座椅事业一部--座椅厂</v>
          </cell>
          <cell r="G241" t="str">
            <v>发泡车间</v>
          </cell>
          <cell r="H241" t="str">
            <v>检验员</v>
          </cell>
        </row>
        <row r="242">
          <cell r="B242" t="str">
            <v>强帅</v>
          </cell>
          <cell r="C242" t="e">
            <v>#VALUE!</v>
          </cell>
          <cell r="D242" t="str">
            <v>前台</v>
          </cell>
          <cell r="E242" t="str">
            <v>河北光华荣昌汽车部件部件公司</v>
          </cell>
          <cell r="F242" t="str">
            <v>座椅事业一部--座椅厂</v>
          </cell>
          <cell r="G242" t="str">
            <v>发泡车间</v>
          </cell>
          <cell r="H242" t="str">
            <v>发泡工</v>
          </cell>
        </row>
        <row r="243">
          <cell r="B243" t="str">
            <v>李加宏</v>
          </cell>
          <cell r="C243" t="e">
            <v>#VALUE!</v>
          </cell>
          <cell r="D243" t="str">
            <v>前台</v>
          </cell>
          <cell r="E243" t="str">
            <v>河北光华荣昌汽车部件部件公司</v>
          </cell>
          <cell r="F243" t="str">
            <v>座椅事业一部--座椅厂</v>
          </cell>
          <cell r="G243" t="str">
            <v>发泡车间</v>
          </cell>
          <cell r="H243" t="str">
            <v>发泡工</v>
          </cell>
        </row>
        <row r="244">
          <cell r="B244" t="str">
            <v>王新楼</v>
          </cell>
          <cell r="C244" t="e">
            <v>#VALUE!</v>
          </cell>
          <cell r="D244" t="str">
            <v>前台</v>
          </cell>
          <cell r="E244" t="str">
            <v>河北光华荣昌汽车部件部件公司</v>
          </cell>
          <cell r="F244" t="str">
            <v>座椅事业一部--金属件厂</v>
          </cell>
          <cell r="G244" t="str">
            <v>焊接车间</v>
          </cell>
          <cell r="H244" t="str">
            <v>摆件工</v>
          </cell>
        </row>
        <row r="245">
          <cell r="B245" t="str">
            <v>杨圣泉</v>
          </cell>
          <cell r="C245" t="e">
            <v>#VALUE!</v>
          </cell>
          <cell r="D245" t="str">
            <v>前台</v>
          </cell>
          <cell r="E245" t="str">
            <v>河北光华荣昌汽车部件部件公司</v>
          </cell>
          <cell r="F245" t="str">
            <v>座椅事业一部--座椅厂</v>
          </cell>
          <cell r="G245" t="str">
            <v>发泡车间</v>
          </cell>
          <cell r="H245" t="str">
            <v>发泡工</v>
          </cell>
        </row>
        <row r="246">
          <cell r="B246" t="str">
            <v>杨金军</v>
          </cell>
          <cell r="C246" t="e">
            <v>#VALUE!</v>
          </cell>
          <cell r="D246" t="str">
            <v>前台</v>
          </cell>
          <cell r="E246" t="str">
            <v>河北光华荣昌汽车部件部件公司</v>
          </cell>
          <cell r="F246" t="str">
            <v>后视镜事业部</v>
          </cell>
          <cell r="G246" t="str">
            <v>注塑车间</v>
          </cell>
          <cell r="H246" t="str">
            <v>操作工</v>
          </cell>
        </row>
        <row r="247">
          <cell r="B247" t="str">
            <v>沈小华</v>
          </cell>
          <cell r="C247" t="e">
            <v>#VALUE!</v>
          </cell>
          <cell r="D247" t="str">
            <v>前台</v>
          </cell>
          <cell r="E247" t="str">
            <v>河北光华荣昌汽车部件部件公司</v>
          </cell>
          <cell r="F247" t="str">
            <v>座椅事业一部--金属件厂</v>
          </cell>
          <cell r="G247" t="str">
            <v>焊接车间</v>
          </cell>
          <cell r="H247" t="str">
            <v>摆件工</v>
          </cell>
        </row>
        <row r="248">
          <cell r="B248" t="str">
            <v>迟艳云</v>
          </cell>
          <cell r="C248" t="e">
            <v>#VALUE!</v>
          </cell>
          <cell r="D248" t="str">
            <v>前台</v>
          </cell>
          <cell r="E248" t="str">
            <v>河北光华荣昌汽车部件有限公司</v>
          </cell>
          <cell r="F248" t="str">
            <v>座椅事业一部--座椅厂</v>
          </cell>
          <cell r="G248" t="str">
            <v>发泡车间</v>
          </cell>
          <cell r="H248" t="str">
            <v>发泡工</v>
          </cell>
        </row>
        <row r="249">
          <cell r="B249" t="str">
            <v>范志超</v>
          </cell>
          <cell r="C249" t="e">
            <v>#VALUE!</v>
          </cell>
          <cell r="D249" t="str">
            <v>前台</v>
          </cell>
          <cell r="E249" t="str">
            <v>河北光华荣昌汽车部件有限公司</v>
          </cell>
          <cell r="F249" t="str">
            <v>座椅事业一部--金属件厂</v>
          </cell>
          <cell r="G249" t="str">
            <v>焊接车间</v>
          </cell>
          <cell r="H249" t="str">
            <v>摆件工</v>
          </cell>
        </row>
        <row r="250">
          <cell r="B250" t="str">
            <v>刘镔</v>
          </cell>
          <cell r="C250" t="e">
            <v>#VALUE!</v>
          </cell>
          <cell r="D250" t="str">
            <v>中台</v>
          </cell>
          <cell r="E250" t="str">
            <v>河北光华荣昌汽车部件有限公司</v>
          </cell>
          <cell r="F250" t="str">
            <v>河北工艺工程部</v>
          </cell>
          <cell r="G250" t="str">
            <v>工艺工程部</v>
          </cell>
          <cell r="H250" t="str">
            <v>试制员</v>
          </cell>
        </row>
        <row r="251">
          <cell r="B251" t="str">
            <v>孙文晶</v>
          </cell>
          <cell r="C251" t="str">
            <v>女</v>
          </cell>
          <cell r="D251" t="str">
            <v>前台</v>
          </cell>
          <cell r="E251" t="str">
            <v>河北光华荣昌汽车部件有限公司</v>
          </cell>
          <cell r="F251" t="str">
            <v>后视镜事业部</v>
          </cell>
          <cell r="G251" t="str">
            <v>后视镜组装车间</v>
          </cell>
          <cell r="H251" t="str">
            <v>组装工</v>
          </cell>
        </row>
        <row r="252">
          <cell r="B252" t="str">
            <v>杨朕</v>
          </cell>
          <cell r="C252" t="e">
            <v>#VALUE!</v>
          </cell>
          <cell r="D252" t="str">
            <v>前台</v>
          </cell>
          <cell r="E252" t="str">
            <v>河北光华荣昌汽车部件有限公司</v>
          </cell>
          <cell r="F252" t="str">
            <v>座椅事业一部--金属件厂</v>
          </cell>
          <cell r="G252" t="str">
            <v>冲压弯管车间</v>
          </cell>
          <cell r="H252" t="str">
            <v>冲压工</v>
          </cell>
        </row>
        <row r="253">
          <cell r="B253" t="str">
            <v>郑晨阳</v>
          </cell>
          <cell r="C253" t="e">
            <v>#VALUE!</v>
          </cell>
          <cell r="D253" t="str">
            <v>前台</v>
          </cell>
          <cell r="E253" t="str">
            <v>河北光华荣昌汽车部件有限公司</v>
          </cell>
          <cell r="F253" t="str">
            <v>座椅事业一部--金属件厂</v>
          </cell>
          <cell r="G253" t="str">
            <v>焊接车间</v>
          </cell>
          <cell r="H253" t="str">
            <v>摆件工</v>
          </cell>
        </row>
        <row r="254">
          <cell r="B254" t="str">
            <v>刘铭杰</v>
          </cell>
          <cell r="C254" t="e">
            <v>#VALUE!</v>
          </cell>
          <cell r="D254" t="str">
            <v>前台</v>
          </cell>
          <cell r="E254" t="str">
            <v>河北光华荣昌汽车部件有限公司</v>
          </cell>
          <cell r="F254" t="str">
            <v>座椅事业一部--金属件厂</v>
          </cell>
          <cell r="G254" t="str">
            <v>总经办-安环科</v>
          </cell>
          <cell r="H254" t="str">
            <v>安环主管</v>
          </cell>
        </row>
        <row r="255">
          <cell r="B255" t="str">
            <v>张龙</v>
          </cell>
          <cell r="C255" t="e">
            <v>#VALUE!</v>
          </cell>
          <cell r="D255" t="str">
            <v>中台</v>
          </cell>
          <cell r="E255" t="str">
            <v>河北光华荣昌汽车部件有限公司</v>
          </cell>
          <cell r="F255" t="str">
            <v>河北工艺工程部</v>
          </cell>
          <cell r="G255" t="str">
            <v>工艺工程部</v>
          </cell>
          <cell r="H255" t="str">
            <v>总装工程师</v>
          </cell>
        </row>
        <row r="256">
          <cell r="B256" t="str">
            <v>孙其锐</v>
          </cell>
          <cell r="C256" t="e">
            <v>#VALUE!</v>
          </cell>
          <cell r="D256" t="str">
            <v>前台</v>
          </cell>
          <cell r="E256" t="str">
            <v>河北光华荣昌汽车部件有限公司</v>
          </cell>
          <cell r="F256" t="str">
            <v>座椅事业一部--金属件厂</v>
          </cell>
          <cell r="G256" t="str">
            <v>冲压弯管车间</v>
          </cell>
          <cell r="H256" t="str">
            <v>组装工</v>
          </cell>
        </row>
        <row r="257">
          <cell r="B257" t="str">
            <v>于瑞敏</v>
          </cell>
          <cell r="C257" t="e">
            <v>#VALUE!</v>
          </cell>
          <cell r="D257" t="str">
            <v>前台</v>
          </cell>
          <cell r="E257" t="str">
            <v>河北光华荣昌汽车部件有限公司</v>
          </cell>
          <cell r="F257" t="str">
            <v>座椅事业一部--金属件厂</v>
          </cell>
          <cell r="G257" t="str">
            <v>冲压弯管车间</v>
          </cell>
          <cell r="H257" t="str">
            <v>冲压工</v>
          </cell>
        </row>
        <row r="258">
          <cell r="B258" t="str">
            <v>张博涵</v>
          </cell>
          <cell r="C258" t="str">
            <v>男</v>
          </cell>
          <cell r="D258" t="str">
            <v>前台</v>
          </cell>
          <cell r="E258" t="str">
            <v>河北光华荣昌汽车部件有限公司</v>
          </cell>
          <cell r="F258" t="str">
            <v>后视镜事业部</v>
          </cell>
          <cell r="G258" t="str">
            <v>后视镜组装车间</v>
          </cell>
          <cell r="H258" t="str">
            <v>组装工</v>
          </cell>
        </row>
        <row r="259">
          <cell r="B259" t="str">
            <v>刘树娟</v>
          </cell>
          <cell r="C259" t="e">
            <v>#VALUE!</v>
          </cell>
          <cell r="D259" t="str">
            <v>前台</v>
          </cell>
          <cell r="E259" t="str">
            <v>河北光华荣昌汽车部件有限公司</v>
          </cell>
          <cell r="F259" t="str">
            <v>后视镜事业部</v>
          </cell>
          <cell r="G259" t="str">
            <v>注塑车间</v>
          </cell>
          <cell r="H259" t="str">
            <v>操作工</v>
          </cell>
        </row>
        <row r="260">
          <cell r="B260" t="str">
            <v>冯风泽</v>
          </cell>
          <cell r="C260" t="e">
            <v>#VALUE!</v>
          </cell>
          <cell r="D260" t="str">
            <v>前台</v>
          </cell>
          <cell r="E260" t="str">
            <v>河北光华荣昌汽车部件有限公司</v>
          </cell>
          <cell r="F260" t="str">
            <v>座椅事业一部--金属件厂</v>
          </cell>
          <cell r="G260" t="str">
            <v>底座装配车间</v>
          </cell>
          <cell r="H260" t="str">
            <v>组装工</v>
          </cell>
        </row>
        <row r="261">
          <cell r="B261" t="str">
            <v>李莉</v>
          </cell>
          <cell r="C261" t="e">
            <v>#VALUE!</v>
          </cell>
          <cell r="D261" t="str">
            <v>前台</v>
          </cell>
          <cell r="E261" t="str">
            <v>河北光华荣昌汽车部件有限公司</v>
          </cell>
          <cell r="F261" t="str">
            <v>后视镜事业部</v>
          </cell>
          <cell r="G261" t="str">
            <v>计划调度科</v>
          </cell>
          <cell r="H261" t="str">
            <v>商务采购文员</v>
          </cell>
        </row>
        <row r="262">
          <cell r="B262" t="str">
            <v>夏志龙</v>
          </cell>
          <cell r="C262" t="e">
            <v>#VALUE!</v>
          </cell>
          <cell r="D262" t="str">
            <v>前台</v>
          </cell>
          <cell r="E262" t="str">
            <v>河北光华荣昌汽车部件有限公司</v>
          </cell>
          <cell r="F262" t="str">
            <v>后视镜事业部</v>
          </cell>
          <cell r="G262" t="str">
            <v>注塑车间</v>
          </cell>
          <cell r="H262" t="str">
            <v>操作工</v>
          </cell>
        </row>
        <row r="263">
          <cell r="B263" t="str">
            <v>刘金丰</v>
          </cell>
          <cell r="C263" t="e">
            <v>#VALUE!</v>
          </cell>
          <cell r="D263" t="str">
            <v>前台</v>
          </cell>
          <cell r="E263" t="str">
            <v>河北光华荣昌汽车部件有限公司</v>
          </cell>
          <cell r="F263" t="str">
            <v>座椅事业一部--金属件厂</v>
          </cell>
          <cell r="G263" t="str">
            <v>制造技术部-模具车间维修组</v>
          </cell>
          <cell r="H263" t="str">
            <v>冲压模具维修</v>
          </cell>
        </row>
        <row r="264">
          <cell r="B264" t="str">
            <v>赵二龙</v>
          </cell>
          <cell r="C264" t="e">
            <v>#VALUE!</v>
          </cell>
          <cell r="D264" t="str">
            <v>前台</v>
          </cell>
          <cell r="E264" t="str">
            <v>河北光华荣昌汽车部件有限公司</v>
          </cell>
          <cell r="F264" t="str">
            <v>座椅事业一部--金属件厂</v>
          </cell>
          <cell r="G264" t="str">
            <v>制造技术部-模具车间模具制造组</v>
          </cell>
          <cell r="H264" t="str">
            <v>工装模具装配钳工</v>
          </cell>
        </row>
        <row r="265">
          <cell r="B265" t="str">
            <v>尹园园</v>
          </cell>
          <cell r="C265" t="e">
            <v>#VALUE!</v>
          </cell>
          <cell r="D265" t="str">
            <v>前台</v>
          </cell>
          <cell r="E265" t="str">
            <v>河北光华荣昌汽车部件有限公司</v>
          </cell>
          <cell r="F265" t="str">
            <v>座椅事业一部--金属件厂</v>
          </cell>
          <cell r="G265" t="str">
            <v>底座装配车间</v>
          </cell>
          <cell r="H265" t="str">
            <v>组装工</v>
          </cell>
        </row>
        <row r="266">
          <cell r="B266" t="str">
            <v>齐静</v>
          </cell>
          <cell r="C266" t="e">
            <v>#VALUE!</v>
          </cell>
          <cell r="D266" t="str">
            <v>前台</v>
          </cell>
          <cell r="E266" t="str">
            <v>河北光华荣昌汽车部件有限公司</v>
          </cell>
          <cell r="F266" t="str">
            <v>座椅事业一部--座椅厂</v>
          </cell>
          <cell r="G266" t="str">
            <v>生产管理科</v>
          </cell>
          <cell r="H266" t="str">
            <v>缝纫材料库管员</v>
          </cell>
        </row>
        <row r="267">
          <cell r="B267" t="str">
            <v>熊云龙</v>
          </cell>
          <cell r="C267" t="e">
            <v>#VALUE!</v>
          </cell>
          <cell r="D267" t="str">
            <v>前台</v>
          </cell>
          <cell r="E267" t="str">
            <v>河北光华荣昌汽车部件有限公司</v>
          </cell>
          <cell r="F267" t="str">
            <v>座椅事业一部--座椅厂</v>
          </cell>
          <cell r="G267" t="str">
            <v>座椅总装车间</v>
          </cell>
          <cell r="H267" t="str">
            <v>组装工</v>
          </cell>
        </row>
        <row r="268">
          <cell r="B268" t="str">
            <v>郭庆园</v>
          </cell>
          <cell r="C268" t="e">
            <v>#VALUE!</v>
          </cell>
          <cell r="D268" t="str">
            <v>前台</v>
          </cell>
          <cell r="E268" t="str">
            <v>河北光华荣昌汽车部件有限公司</v>
          </cell>
          <cell r="F268" t="str">
            <v>座椅事业一部--座椅厂</v>
          </cell>
          <cell r="G268" t="str">
            <v>座椅总装车间</v>
          </cell>
          <cell r="H268" t="str">
            <v>组装工</v>
          </cell>
        </row>
        <row r="269">
          <cell r="B269" t="str">
            <v>张伟东</v>
          </cell>
          <cell r="C269" t="str">
            <v>男</v>
          </cell>
          <cell r="D269" t="str">
            <v>前台</v>
          </cell>
          <cell r="E269" t="str">
            <v>河北光华荣昌汽车部件有限公司</v>
          </cell>
          <cell r="F269" t="str">
            <v>后视镜事业部</v>
          </cell>
          <cell r="G269" t="str">
            <v>后视镜组装车间</v>
          </cell>
          <cell r="H269" t="str">
            <v>组装工</v>
          </cell>
        </row>
        <row r="270">
          <cell r="B270" t="str">
            <v>鲁璐</v>
          </cell>
          <cell r="C270" t="str">
            <v>男</v>
          </cell>
          <cell r="D270" t="str">
            <v>前台</v>
          </cell>
          <cell r="E270" t="str">
            <v>河北光华荣昌汽车部件有限公司</v>
          </cell>
          <cell r="F270" t="str">
            <v>后视镜事业部</v>
          </cell>
          <cell r="G270" t="str">
            <v>后视镜组装车间</v>
          </cell>
          <cell r="H270" t="str">
            <v>组装工</v>
          </cell>
        </row>
        <row r="271">
          <cell r="B271" t="str">
            <v>袁帅</v>
          </cell>
          <cell r="C271" t="str">
            <v>男</v>
          </cell>
          <cell r="D271" t="str">
            <v>前台</v>
          </cell>
          <cell r="E271" t="str">
            <v>河北光华荣昌汽车部件有限公司</v>
          </cell>
          <cell r="F271" t="str">
            <v>后视镜事业部</v>
          </cell>
          <cell r="G271" t="str">
            <v>后视镜组装车间</v>
          </cell>
          <cell r="H271" t="str">
            <v>组装工</v>
          </cell>
        </row>
        <row r="272">
          <cell r="B272" t="str">
            <v>张亚霖</v>
          </cell>
          <cell r="C272" t="e">
            <v>#VALUE!</v>
          </cell>
          <cell r="D272" t="str">
            <v>前台</v>
          </cell>
          <cell r="E272" t="str">
            <v>河北光华荣昌汽车部件有限公司</v>
          </cell>
          <cell r="F272" t="str">
            <v>座椅事业一部--金属件厂</v>
          </cell>
          <cell r="G272" t="str">
            <v>底座装配车间</v>
          </cell>
          <cell r="H272" t="str">
            <v>底座装配车间主任</v>
          </cell>
        </row>
        <row r="273">
          <cell r="B273" t="str">
            <v>邓人郡</v>
          </cell>
          <cell r="C273" t="str">
            <v>男</v>
          </cell>
          <cell r="D273" t="str">
            <v>前台</v>
          </cell>
          <cell r="E273" t="str">
            <v>河北光华荣昌汽车部件有限公司</v>
          </cell>
          <cell r="F273" t="str">
            <v>后视镜事业部</v>
          </cell>
          <cell r="G273" t="str">
            <v>后视镜组装车间</v>
          </cell>
          <cell r="H273" t="str">
            <v>组装工</v>
          </cell>
        </row>
        <row r="274">
          <cell r="B274" t="str">
            <v>高伦</v>
          </cell>
          <cell r="C274" t="e">
            <v>#VALUE!</v>
          </cell>
          <cell r="D274" t="str">
            <v>前台</v>
          </cell>
          <cell r="E274" t="str">
            <v>河北光华荣昌汽车部件有限公司</v>
          </cell>
          <cell r="F274" t="str">
            <v>后视镜事业部</v>
          </cell>
          <cell r="G274" t="str">
            <v>注塑车间</v>
          </cell>
          <cell r="H274" t="str">
            <v>操作工</v>
          </cell>
        </row>
        <row r="275">
          <cell r="B275" t="str">
            <v>康振伟</v>
          </cell>
          <cell r="C275" t="e">
            <v>#VALUE!</v>
          </cell>
          <cell r="D275" t="str">
            <v>前台</v>
          </cell>
          <cell r="E275" t="str">
            <v>河北光华荣昌汽车部件有限公司</v>
          </cell>
          <cell r="F275" t="str">
            <v>座椅事业一部--金属件厂</v>
          </cell>
          <cell r="G275" t="str">
            <v>制造技术部-模具车间维修组</v>
          </cell>
          <cell r="H275" t="str">
            <v>工装模具维修组长</v>
          </cell>
        </row>
        <row r="276">
          <cell r="B276" t="str">
            <v>张浩俊</v>
          </cell>
          <cell r="C276" t="str">
            <v>男</v>
          </cell>
          <cell r="D276" t="str">
            <v>前台</v>
          </cell>
          <cell r="E276" t="str">
            <v>河北光华荣昌汽车部件有限公司</v>
          </cell>
          <cell r="F276" t="str">
            <v>后视镜事业部</v>
          </cell>
          <cell r="G276" t="str">
            <v>后视镜组装车间</v>
          </cell>
          <cell r="H276" t="str">
            <v>组装工</v>
          </cell>
        </row>
        <row r="277">
          <cell r="B277" t="str">
            <v>吴洪芬</v>
          </cell>
          <cell r="C277" t="e">
            <v>#VALUE!</v>
          </cell>
          <cell r="D277" t="str">
            <v>前台</v>
          </cell>
          <cell r="E277" t="str">
            <v>河北光华荣昌汽车部件有限公司</v>
          </cell>
          <cell r="F277" t="str">
            <v>座椅事业一部--座椅厂</v>
          </cell>
          <cell r="G277" t="str">
            <v>座椅总装车间</v>
          </cell>
          <cell r="H277" t="str">
            <v>组装工</v>
          </cell>
        </row>
        <row r="278">
          <cell r="B278" t="str">
            <v>赵新换</v>
          </cell>
          <cell r="C278" t="e">
            <v>#VALUE!</v>
          </cell>
          <cell r="D278" t="str">
            <v>前台</v>
          </cell>
          <cell r="E278" t="str">
            <v>河北光华荣昌汽车部件有限公司</v>
          </cell>
          <cell r="F278" t="str">
            <v>后视镜事业部</v>
          </cell>
          <cell r="G278" t="str">
            <v>后视镜组装车间</v>
          </cell>
          <cell r="H278" t="str">
            <v>组装工</v>
          </cell>
        </row>
        <row r="279">
          <cell r="B279" t="str">
            <v>张晓</v>
          </cell>
          <cell r="C279" t="e">
            <v>#VALUE!</v>
          </cell>
          <cell r="D279" t="str">
            <v>中台</v>
          </cell>
          <cell r="E279" t="str">
            <v>河北光华荣昌汽车部件有限公司</v>
          </cell>
          <cell r="F279" t="str">
            <v>河北工艺工程部</v>
          </cell>
          <cell r="G279" t="str">
            <v>工艺工程部</v>
          </cell>
          <cell r="H279" t="str">
            <v>IE工程师</v>
          </cell>
        </row>
        <row r="280">
          <cell r="B280" t="str">
            <v>封新慧</v>
          </cell>
          <cell r="C280" t="e">
            <v>#VALUE!</v>
          </cell>
          <cell r="D280" t="str">
            <v>中台</v>
          </cell>
          <cell r="E280" t="str">
            <v>河北光华荣昌汽车部件有限公司</v>
          </cell>
          <cell r="F280" t="str">
            <v>河北财务管理部</v>
          </cell>
          <cell r="G280" t="str">
            <v>财务管理部</v>
          </cell>
          <cell r="H280" t="str">
            <v>记账会计</v>
          </cell>
        </row>
        <row r="281">
          <cell r="B281" t="str">
            <v>刘洪彬</v>
          </cell>
          <cell r="C281" t="e">
            <v>#VALUE!</v>
          </cell>
          <cell r="D281" t="str">
            <v>前台</v>
          </cell>
          <cell r="E281" t="str">
            <v>河北光华荣昌汽车部件有限公司</v>
          </cell>
          <cell r="F281" t="str">
            <v>座椅事业一部--金属件厂</v>
          </cell>
          <cell r="G281" t="str">
            <v>制造技术部-质量工艺科</v>
          </cell>
          <cell r="H281" t="str">
            <v>电泳工艺工程师</v>
          </cell>
        </row>
        <row r="282">
          <cell r="B282" t="str">
            <v>李忠发</v>
          </cell>
          <cell r="C282" t="e">
            <v>#VALUE!</v>
          </cell>
          <cell r="D282" t="str">
            <v>前台</v>
          </cell>
          <cell r="E282" t="str">
            <v>河北光华荣昌汽车部件有限公司</v>
          </cell>
          <cell r="F282" t="str">
            <v>座椅事业一部--座椅厂</v>
          </cell>
          <cell r="G282" t="str">
            <v>发泡车间</v>
          </cell>
          <cell r="H282" t="str">
            <v>发泡模具维修</v>
          </cell>
        </row>
        <row r="283">
          <cell r="B283" t="str">
            <v>刘美丽</v>
          </cell>
          <cell r="C283" t="str">
            <v>女</v>
          </cell>
          <cell r="D283" t="str">
            <v>前台</v>
          </cell>
          <cell r="E283" t="str">
            <v>河北光华荣昌汽车部件有限公司</v>
          </cell>
          <cell r="F283" t="str">
            <v>后视镜事业部</v>
          </cell>
          <cell r="G283" t="str">
            <v>后视镜组装车间</v>
          </cell>
          <cell r="H283" t="str">
            <v>组装工</v>
          </cell>
        </row>
        <row r="284">
          <cell r="B284" t="str">
            <v>刘红元</v>
          </cell>
          <cell r="C284" t="str">
            <v>女</v>
          </cell>
          <cell r="D284" t="str">
            <v>前台</v>
          </cell>
          <cell r="E284" t="str">
            <v>河北光华荣昌汽车部件有限公司</v>
          </cell>
          <cell r="F284" t="str">
            <v>后视镜事业部</v>
          </cell>
          <cell r="G284" t="str">
            <v>后视镜组装车间</v>
          </cell>
          <cell r="H284" t="str">
            <v>组装工</v>
          </cell>
        </row>
        <row r="285">
          <cell r="B285" t="str">
            <v>孔福来</v>
          </cell>
          <cell r="C285" t="e">
            <v>#VALUE!</v>
          </cell>
          <cell r="D285" t="str">
            <v>前台</v>
          </cell>
          <cell r="E285" t="str">
            <v>河北光华荣昌汽车部件有限公司</v>
          </cell>
          <cell r="F285" t="str">
            <v>座椅事业一部--座椅厂</v>
          </cell>
          <cell r="G285" t="str">
            <v>总经办-销售服务科</v>
          </cell>
          <cell r="H285" t="str">
            <v>工装维修</v>
          </cell>
        </row>
        <row r="286">
          <cell r="B286" t="str">
            <v>陈平丽</v>
          </cell>
          <cell r="C286" t="e">
            <v>#VALUE!</v>
          </cell>
          <cell r="D286" t="str">
            <v>前台</v>
          </cell>
          <cell r="E286" t="str">
            <v>河北光华荣昌汽车部件有限公司</v>
          </cell>
          <cell r="F286" t="str">
            <v>后视镜事业部</v>
          </cell>
          <cell r="G286" t="str">
            <v>销售服务科</v>
          </cell>
          <cell r="H286" t="str">
            <v>现场服务</v>
          </cell>
        </row>
        <row r="287">
          <cell r="B287" t="str">
            <v>方兰</v>
          </cell>
          <cell r="C287" t="e">
            <v>#VALUE!</v>
          </cell>
          <cell r="D287" t="str">
            <v>前台</v>
          </cell>
          <cell r="E287" t="str">
            <v>河北光华荣昌汽车部件有限公司</v>
          </cell>
          <cell r="F287" t="str">
            <v>后视镜事业部</v>
          </cell>
          <cell r="G287" t="str">
            <v>销售服务科</v>
          </cell>
          <cell r="H287" t="str">
            <v>现场服务</v>
          </cell>
        </row>
        <row r="288">
          <cell r="B288" t="str">
            <v>车月</v>
          </cell>
          <cell r="C288" t="e">
            <v>#VALUE!</v>
          </cell>
          <cell r="D288" t="str">
            <v>前台</v>
          </cell>
          <cell r="E288" t="str">
            <v>河北光华荣昌汽车部件有限公司</v>
          </cell>
          <cell r="F288" t="str">
            <v>后视镜事业部</v>
          </cell>
          <cell r="G288" t="str">
            <v>销售服务科</v>
          </cell>
          <cell r="H288" t="str">
            <v>现场服务</v>
          </cell>
        </row>
        <row r="289">
          <cell r="B289" t="str">
            <v>李君</v>
          </cell>
          <cell r="C289" t="e">
            <v>#VALUE!</v>
          </cell>
          <cell r="D289" t="str">
            <v>前台</v>
          </cell>
          <cell r="E289" t="str">
            <v>河北光华荣昌汽车部件有限公司</v>
          </cell>
          <cell r="F289" t="str">
            <v>后视镜事业部</v>
          </cell>
          <cell r="G289" t="str">
            <v>总经办</v>
          </cell>
          <cell r="H289" t="str">
            <v>总经理</v>
          </cell>
        </row>
        <row r="290">
          <cell r="B290" t="str">
            <v>于培沂</v>
          </cell>
          <cell r="C290" t="str">
            <v>女</v>
          </cell>
          <cell r="D290" t="str">
            <v>前台</v>
          </cell>
          <cell r="E290" t="str">
            <v>河北光华荣昌汽车部件有限公司</v>
          </cell>
          <cell r="F290" t="str">
            <v>后视镜事业部</v>
          </cell>
          <cell r="G290" t="str">
            <v>后视镜组装车间</v>
          </cell>
          <cell r="H290" t="str">
            <v>组装工</v>
          </cell>
        </row>
        <row r="291">
          <cell r="B291" t="str">
            <v>滕克强</v>
          </cell>
          <cell r="C291" t="e">
            <v>#VALUE!</v>
          </cell>
          <cell r="D291" t="str">
            <v>中台</v>
          </cell>
          <cell r="E291" t="str">
            <v>河北光华荣昌汽车部件有限公司</v>
          </cell>
          <cell r="F291" t="str">
            <v>河北工艺工程部</v>
          </cell>
          <cell r="G291" t="str">
            <v>工艺工程部</v>
          </cell>
          <cell r="H291" t="str">
            <v>主管工程师（3.1平台）</v>
          </cell>
        </row>
        <row r="292">
          <cell r="B292" t="str">
            <v>刘保玲</v>
          </cell>
          <cell r="C292" t="str">
            <v>女</v>
          </cell>
          <cell r="D292" t="str">
            <v>前台</v>
          </cell>
          <cell r="E292" t="str">
            <v>河北光华荣昌汽车部件有限公司</v>
          </cell>
          <cell r="F292" t="str">
            <v>后视镜事业部</v>
          </cell>
          <cell r="G292" t="str">
            <v>后视镜组装车间</v>
          </cell>
          <cell r="H292" t="str">
            <v>组装工</v>
          </cell>
        </row>
        <row r="293">
          <cell r="B293" t="str">
            <v>田家旭</v>
          </cell>
          <cell r="C293" t="str">
            <v>男</v>
          </cell>
          <cell r="D293" t="str">
            <v>前台</v>
          </cell>
          <cell r="E293" t="str">
            <v>河北光华荣昌汽车部件有限公司</v>
          </cell>
          <cell r="F293" t="str">
            <v>后视镜事业部</v>
          </cell>
          <cell r="G293" t="str">
            <v>后视镜组装车间</v>
          </cell>
          <cell r="H293" t="str">
            <v>组装工</v>
          </cell>
        </row>
        <row r="294">
          <cell r="B294" t="str">
            <v>朱建祥</v>
          </cell>
          <cell r="C294" t="str">
            <v>男</v>
          </cell>
          <cell r="D294" t="str">
            <v>前台</v>
          </cell>
          <cell r="E294" t="str">
            <v>河北光华荣昌汽车部件有限公司</v>
          </cell>
          <cell r="F294" t="str">
            <v>后视镜事业部</v>
          </cell>
          <cell r="G294" t="str">
            <v>后视镜组装车间</v>
          </cell>
          <cell r="H294" t="str">
            <v>组装工</v>
          </cell>
        </row>
        <row r="295">
          <cell r="B295" t="str">
            <v>王文超</v>
          </cell>
          <cell r="C295" t="str">
            <v>男</v>
          </cell>
          <cell r="D295" t="str">
            <v>前台</v>
          </cell>
          <cell r="E295" t="str">
            <v>河北光华荣昌汽车部件有限公司</v>
          </cell>
          <cell r="F295" t="str">
            <v>后视镜事业部</v>
          </cell>
          <cell r="G295" t="str">
            <v>后视镜组装车间</v>
          </cell>
          <cell r="H295" t="str">
            <v>组装工</v>
          </cell>
        </row>
        <row r="296">
          <cell r="B296" t="str">
            <v>李静</v>
          </cell>
          <cell r="C296" t="e">
            <v>#VALUE!</v>
          </cell>
          <cell r="D296" t="str">
            <v>前台</v>
          </cell>
          <cell r="E296" t="str">
            <v>河北光华荣昌汽车部件有限公司</v>
          </cell>
          <cell r="F296" t="str">
            <v>后视镜事业部</v>
          </cell>
          <cell r="G296" t="str">
            <v>后视镜组装车间</v>
          </cell>
          <cell r="H296" t="str">
            <v>组装工</v>
          </cell>
        </row>
        <row r="297">
          <cell r="B297" t="str">
            <v>杨浩</v>
          </cell>
          <cell r="C297" t="str">
            <v>男</v>
          </cell>
          <cell r="D297" t="str">
            <v>前台</v>
          </cell>
          <cell r="E297" t="str">
            <v>河北光华荣昌汽车部件有限公司</v>
          </cell>
          <cell r="F297" t="str">
            <v>后视镜事业部</v>
          </cell>
          <cell r="G297" t="str">
            <v>后视镜组装车间</v>
          </cell>
          <cell r="H297" t="str">
            <v>组装工</v>
          </cell>
        </row>
        <row r="298">
          <cell r="B298" t="str">
            <v>杨珍珍</v>
          </cell>
          <cell r="C298" t="str">
            <v>女</v>
          </cell>
          <cell r="D298" t="str">
            <v>前台</v>
          </cell>
          <cell r="E298" t="str">
            <v>河北光华荣昌汽车部件有限公司</v>
          </cell>
          <cell r="F298" t="str">
            <v>后视镜事业部</v>
          </cell>
          <cell r="G298" t="str">
            <v>后视镜组装车间</v>
          </cell>
          <cell r="H298" t="str">
            <v>组装工</v>
          </cell>
        </row>
        <row r="299">
          <cell r="B299" t="str">
            <v>夏旭</v>
          </cell>
          <cell r="C299" t="e">
            <v>#VALUE!</v>
          </cell>
          <cell r="D299" t="str">
            <v>前台</v>
          </cell>
          <cell r="E299" t="str">
            <v>河北光华荣昌汽车部件有限公司</v>
          </cell>
          <cell r="F299" t="str">
            <v>座椅事业一部--座椅厂</v>
          </cell>
          <cell r="G299" t="str">
            <v>缝纫车间</v>
          </cell>
          <cell r="H299" t="str">
            <v>缝纫工</v>
          </cell>
        </row>
        <row r="300">
          <cell r="B300" t="str">
            <v>宋忱朔</v>
          </cell>
          <cell r="C300" t="str">
            <v>男</v>
          </cell>
          <cell r="D300" t="str">
            <v>前台</v>
          </cell>
          <cell r="E300" t="str">
            <v>河北光华荣昌汽车部件有限公司</v>
          </cell>
          <cell r="F300" t="str">
            <v>后视镜事业部</v>
          </cell>
          <cell r="G300" t="str">
            <v>后视镜组装车间</v>
          </cell>
          <cell r="H300" t="str">
            <v>组装工</v>
          </cell>
        </row>
        <row r="301">
          <cell r="B301" t="str">
            <v>王靖霖</v>
          </cell>
          <cell r="C301" t="e">
            <v>#VALUE!</v>
          </cell>
          <cell r="D301" t="str">
            <v>前台</v>
          </cell>
          <cell r="E301" t="str">
            <v>河北光华荣昌汽车部件有限公司</v>
          </cell>
          <cell r="F301" t="str">
            <v>后视镜事业部</v>
          </cell>
          <cell r="G301" t="str">
            <v>后视镜组装车间</v>
          </cell>
          <cell r="H301" t="str">
            <v>组装工</v>
          </cell>
        </row>
        <row r="302">
          <cell r="B302" t="str">
            <v>邓榆</v>
          </cell>
          <cell r="C302" t="e">
            <v>#VALUE!</v>
          </cell>
          <cell r="D302" t="str">
            <v>前台</v>
          </cell>
          <cell r="E302" t="str">
            <v>河北光华荣昌汽车部件有限公司</v>
          </cell>
          <cell r="F302" t="str">
            <v>座椅事业一部--金属件厂</v>
          </cell>
          <cell r="G302" t="str">
            <v>焊接车间</v>
          </cell>
          <cell r="H302" t="str">
            <v>焊接夹具保全</v>
          </cell>
        </row>
        <row r="303">
          <cell r="B303" t="str">
            <v>刘英浩</v>
          </cell>
          <cell r="C303" t="e">
            <v>#VALUE!</v>
          </cell>
          <cell r="D303" t="str">
            <v>前台</v>
          </cell>
          <cell r="E303" t="str">
            <v>河北光华荣昌汽车部件有限公司</v>
          </cell>
          <cell r="F303" t="str">
            <v>座椅事业一部--座椅厂</v>
          </cell>
          <cell r="G303" t="str">
            <v>发泡车间</v>
          </cell>
          <cell r="H303" t="str">
            <v>发泡工</v>
          </cell>
        </row>
        <row r="304">
          <cell r="B304" t="str">
            <v>吴思怡</v>
          </cell>
          <cell r="C304" t="str">
            <v>女</v>
          </cell>
          <cell r="D304" t="str">
            <v>前台</v>
          </cell>
          <cell r="E304" t="str">
            <v>河北光华荣昌汽车部件有限公司</v>
          </cell>
          <cell r="F304" t="str">
            <v>后视镜事业部</v>
          </cell>
          <cell r="G304" t="str">
            <v>后视镜组装车间</v>
          </cell>
          <cell r="H304" t="str">
            <v>组装工</v>
          </cell>
        </row>
        <row r="305">
          <cell r="B305" t="str">
            <v>李亚欣</v>
          </cell>
          <cell r="C305" t="e">
            <v>#VALUE!</v>
          </cell>
          <cell r="D305" t="str">
            <v>中台</v>
          </cell>
          <cell r="E305" t="str">
            <v>河北光华荣昌汽车部件有限公司</v>
          </cell>
          <cell r="F305" t="str">
            <v>河北工艺工程部</v>
          </cell>
          <cell r="G305" t="str">
            <v>试制车间</v>
          </cell>
          <cell r="H305" t="str">
            <v>检验兼库管员</v>
          </cell>
        </row>
        <row r="306">
          <cell r="B306" t="str">
            <v>宁芮嘉</v>
          </cell>
          <cell r="C306" t="str">
            <v>女</v>
          </cell>
          <cell r="D306" t="str">
            <v>前台</v>
          </cell>
          <cell r="E306" t="str">
            <v>河北光华荣昌汽车部件有限公司</v>
          </cell>
          <cell r="F306" t="str">
            <v>后视镜事业部</v>
          </cell>
          <cell r="G306" t="str">
            <v>后视镜组装车间</v>
          </cell>
          <cell r="H306" t="str">
            <v>组装工</v>
          </cell>
        </row>
        <row r="307">
          <cell r="B307" t="str">
            <v>张欣</v>
          </cell>
          <cell r="C307" t="e">
            <v>#VALUE!</v>
          </cell>
          <cell r="D307" t="str">
            <v>前台</v>
          </cell>
          <cell r="E307" t="str">
            <v>河北光华荣昌汽车部件有限公司</v>
          </cell>
          <cell r="F307" t="str">
            <v>后视镜事业部</v>
          </cell>
          <cell r="G307" t="str">
            <v>技术质量科</v>
          </cell>
          <cell r="H307" t="str">
            <v>巡检员</v>
          </cell>
        </row>
        <row r="308">
          <cell r="B308" t="str">
            <v>尹梓博</v>
          </cell>
          <cell r="C308" t="str">
            <v>男</v>
          </cell>
          <cell r="D308" t="str">
            <v>前台</v>
          </cell>
          <cell r="E308" t="str">
            <v>河北光华荣昌汽车部件有限公司</v>
          </cell>
          <cell r="F308" t="str">
            <v>后视镜事业部</v>
          </cell>
          <cell r="G308" t="str">
            <v>后视镜组装车间</v>
          </cell>
          <cell r="H308" t="str">
            <v>组装工</v>
          </cell>
        </row>
        <row r="309">
          <cell r="B309" t="str">
            <v>闫哲浩</v>
          </cell>
          <cell r="C309" t="str">
            <v>男</v>
          </cell>
          <cell r="D309" t="str">
            <v>前台</v>
          </cell>
          <cell r="E309" t="str">
            <v>河北光华荣昌汽车部件有限公司</v>
          </cell>
          <cell r="F309" t="str">
            <v>后视镜事业部</v>
          </cell>
          <cell r="G309" t="str">
            <v>后视镜组装车间</v>
          </cell>
          <cell r="H309" t="str">
            <v>组装工</v>
          </cell>
        </row>
        <row r="310">
          <cell r="B310" t="str">
            <v>戴其隆</v>
          </cell>
          <cell r="C310" t="str">
            <v>男</v>
          </cell>
          <cell r="D310" t="str">
            <v>前台</v>
          </cell>
          <cell r="E310" t="str">
            <v>河北光华荣昌汽车部件有限公司</v>
          </cell>
          <cell r="F310" t="str">
            <v>后视镜事业部</v>
          </cell>
          <cell r="G310" t="str">
            <v>后视镜组装车间</v>
          </cell>
          <cell r="H310" t="str">
            <v>组装工</v>
          </cell>
        </row>
        <row r="311">
          <cell r="B311" t="str">
            <v>马家林</v>
          </cell>
          <cell r="C311" t="str">
            <v>男</v>
          </cell>
          <cell r="D311" t="str">
            <v>前台</v>
          </cell>
          <cell r="E311" t="str">
            <v>河北光华荣昌汽车部件有限公司</v>
          </cell>
          <cell r="F311" t="str">
            <v>后视镜事业部</v>
          </cell>
          <cell r="G311" t="str">
            <v>后视镜组装车间</v>
          </cell>
          <cell r="H311" t="str">
            <v>组装工</v>
          </cell>
        </row>
        <row r="312">
          <cell r="B312" t="str">
            <v>滕巨猛</v>
          </cell>
          <cell r="C312" t="e">
            <v>#VALUE!</v>
          </cell>
          <cell r="D312" t="str">
            <v>前台</v>
          </cell>
          <cell r="E312" t="str">
            <v>河北光华荣昌汽车部件有限公司</v>
          </cell>
          <cell r="F312" t="str">
            <v>座椅事业一部--座椅厂</v>
          </cell>
          <cell r="G312" t="str">
            <v>发泡车间</v>
          </cell>
          <cell r="H312" t="str">
            <v>发泡工</v>
          </cell>
        </row>
        <row r="313">
          <cell r="B313" t="str">
            <v>刘石头</v>
          </cell>
          <cell r="C313" t="e">
            <v>#VALUE!</v>
          </cell>
          <cell r="D313" t="str">
            <v>前台</v>
          </cell>
          <cell r="E313" t="str">
            <v>河北光华荣昌汽车部件有限公司</v>
          </cell>
          <cell r="F313" t="str">
            <v>座椅事业一部--座椅厂</v>
          </cell>
          <cell r="G313" t="str">
            <v>发泡车间</v>
          </cell>
          <cell r="H313" t="str">
            <v>发泡工</v>
          </cell>
        </row>
        <row r="314">
          <cell r="B314" t="str">
            <v>刘勇伸</v>
          </cell>
          <cell r="C314" t="e">
            <v>#VALUE!</v>
          </cell>
          <cell r="D314" t="str">
            <v>前台</v>
          </cell>
          <cell r="E314" t="str">
            <v>河北光华荣昌汽车部件有限公司</v>
          </cell>
          <cell r="F314" t="str">
            <v>座椅事业一部--座椅厂</v>
          </cell>
          <cell r="G314" t="str">
            <v>发泡车间</v>
          </cell>
          <cell r="H314" t="str">
            <v>发泡工</v>
          </cell>
        </row>
        <row r="315">
          <cell r="B315" t="str">
            <v>刘洪阔</v>
          </cell>
          <cell r="C315" t="e">
            <v>#VALUE!</v>
          </cell>
          <cell r="D315" t="str">
            <v>前台</v>
          </cell>
          <cell r="E315" t="str">
            <v>河北光华荣昌汽车部件有限公司</v>
          </cell>
          <cell r="F315" t="str">
            <v>座椅事业一部--座椅厂</v>
          </cell>
          <cell r="G315" t="str">
            <v>发泡车间</v>
          </cell>
          <cell r="H315" t="str">
            <v>发泡工</v>
          </cell>
        </row>
        <row r="316">
          <cell r="B316" t="str">
            <v>陶辉</v>
          </cell>
          <cell r="C316" t="e">
            <v>#VALUE!</v>
          </cell>
          <cell r="D316" t="str">
            <v>前台</v>
          </cell>
          <cell r="E316" t="str">
            <v>河北光华荣昌汽车部件有限公司</v>
          </cell>
          <cell r="F316" t="str">
            <v>座椅事业一部--座椅厂</v>
          </cell>
          <cell r="G316" t="str">
            <v>发泡车间</v>
          </cell>
          <cell r="H316" t="str">
            <v>发泡工</v>
          </cell>
        </row>
        <row r="317">
          <cell r="B317" t="str">
            <v>张进</v>
          </cell>
          <cell r="C317" t="str">
            <v>女</v>
          </cell>
          <cell r="D317" t="str">
            <v>前台</v>
          </cell>
          <cell r="E317" t="str">
            <v>河北光华荣昌汽车部件有限公司</v>
          </cell>
          <cell r="F317" t="str">
            <v>后视镜事业部</v>
          </cell>
          <cell r="G317" t="str">
            <v>后视镜组装车间</v>
          </cell>
          <cell r="H317" t="str">
            <v>组装工</v>
          </cell>
        </row>
        <row r="318">
          <cell r="B318" t="str">
            <v>董淑梅</v>
          </cell>
          <cell r="C318" t="str">
            <v>女</v>
          </cell>
          <cell r="D318" t="str">
            <v>前台</v>
          </cell>
          <cell r="E318" t="str">
            <v>河北光华荣昌汽车部件有限公司</v>
          </cell>
          <cell r="F318" t="str">
            <v>后视镜事业部</v>
          </cell>
          <cell r="G318" t="str">
            <v>后视镜组装车间</v>
          </cell>
          <cell r="H318" t="str">
            <v>组装工</v>
          </cell>
        </row>
        <row r="319">
          <cell r="B319" t="str">
            <v>孙晓明</v>
          </cell>
          <cell r="C319" t="e">
            <v>#VALUE!</v>
          </cell>
          <cell r="D319" t="str">
            <v>前台</v>
          </cell>
          <cell r="E319" t="str">
            <v>河北光华荣昌汽车部件有限公司</v>
          </cell>
          <cell r="F319" t="str">
            <v>座椅事业一部--座椅厂</v>
          </cell>
          <cell r="G319" t="str">
            <v>缝纫车间</v>
          </cell>
          <cell r="H319" t="str">
            <v>缝纫工</v>
          </cell>
        </row>
        <row r="320">
          <cell r="B320" t="str">
            <v>邢淙涵</v>
          </cell>
          <cell r="C320" t="e">
            <v>#VALUE!</v>
          </cell>
          <cell r="D320" t="str">
            <v>前台</v>
          </cell>
          <cell r="E320" t="str">
            <v>河北光华荣昌汽车部件有限公司</v>
          </cell>
          <cell r="F320" t="str">
            <v>座椅事业一部--金属件厂</v>
          </cell>
          <cell r="G320" t="str">
            <v>底座装配车间</v>
          </cell>
          <cell r="H320" t="str">
            <v>组装工</v>
          </cell>
        </row>
        <row r="321">
          <cell r="B321" t="str">
            <v>罗培培</v>
          </cell>
          <cell r="C321" t="e">
            <v>#VALUE!</v>
          </cell>
          <cell r="D321" t="str">
            <v>前台</v>
          </cell>
          <cell r="E321" t="str">
            <v>河北光华荣昌汽车部件有限公司</v>
          </cell>
          <cell r="F321" t="str">
            <v>座椅事业一部--座椅厂</v>
          </cell>
          <cell r="G321" t="str">
            <v>缝纫车间</v>
          </cell>
          <cell r="H321" t="str">
            <v>缝纫工</v>
          </cell>
        </row>
        <row r="322">
          <cell r="B322" t="str">
            <v>温玉龙</v>
          </cell>
          <cell r="C322" t="e">
            <v>#VALUE!</v>
          </cell>
          <cell r="D322" t="str">
            <v>前台</v>
          </cell>
          <cell r="E322" t="str">
            <v>河北光华荣昌汽车部件有限公司</v>
          </cell>
          <cell r="F322" t="str">
            <v>后视镜事业部</v>
          </cell>
          <cell r="G322" t="str">
            <v>注塑车间</v>
          </cell>
          <cell r="H322" t="str">
            <v>操作工</v>
          </cell>
        </row>
        <row r="323">
          <cell r="B323" t="str">
            <v>张若然</v>
          </cell>
          <cell r="C323" t="e">
            <v>#VALUE!</v>
          </cell>
          <cell r="D323" t="str">
            <v>前台</v>
          </cell>
          <cell r="E323" t="str">
            <v>河北光华荣昌汽车部件有限公司</v>
          </cell>
          <cell r="F323" t="str">
            <v>后视镜事业部</v>
          </cell>
          <cell r="G323" t="str">
            <v>后视镜组装车间</v>
          </cell>
          <cell r="H323" t="str">
            <v>组装工</v>
          </cell>
        </row>
        <row r="324">
          <cell r="B324" t="str">
            <v>邓凯韬</v>
          </cell>
          <cell r="C324" t="str">
            <v>男</v>
          </cell>
          <cell r="D324" t="str">
            <v>前台</v>
          </cell>
          <cell r="E324" t="str">
            <v>河北光华荣昌汽车部件有限公司</v>
          </cell>
          <cell r="F324" t="str">
            <v>后视镜事业部</v>
          </cell>
          <cell r="G324" t="str">
            <v>后视镜组装车间</v>
          </cell>
          <cell r="H324" t="str">
            <v>组装工</v>
          </cell>
        </row>
        <row r="325">
          <cell r="B325" t="str">
            <v>刘洪源</v>
          </cell>
          <cell r="C325" t="str">
            <v>男</v>
          </cell>
          <cell r="D325" t="str">
            <v>前台</v>
          </cell>
          <cell r="E325" t="str">
            <v>河北光华荣昌汽车部件有限公司</v>
          </cell>
          <cell r="F325" t="str">
            <v>后视镜事业部</v>
          </cell>
          <cell r="G325" t="str">
            <v>后视镜组装车间</v>
          </cell>
          <cell r="H325" t="str">
            <v>组装工</v>
          </cell>
        </row>
        <row r="326">
          <cell r="B326" t="str">
            <v>马伟凯</v>
          </cell>
          <cell r="C326" t="str">
            <v>男</v>
          </cell>
          <cell r="D326" t="str">
            <v>前台</v>
          </cell>
          <cell r="E326" t="str">
            <v>河北光华荣昌汽车部件有限公司</v>
          </cell>
          <cell r="F326" t="str">
            <v>后视镜事业部</v>
          </cell>
          <cell r="G326" t="str">
            <v>后视镜组装车间</v>
          </cell>
          <cell r="H326" t="str">
            <v>组装工</v>
          </cell>
        </row>
        <row r="327">
          <cell r="B327" t="str">
            <v>张俊平</v>
          </cell>
          <cell r="C327" t="e">
            <v>#VALUE!</v>
          </cell>
          <cell r="D327" t="str">
            <v>前台</v>
          </cell>
          <cell r="E327" t="str">
            <v>河北光华荣昌汽车部件有限公司</v>
          </cell>
          <cell r="F327" t="str">
            <v>后视镜事业部</v>
          </cell>
          <cell r="G327" t="str">
            <v>涂装车间</v>
          </cell>
          <cell r="H327" t="str">
            <v>操作工</v>
          </cell>
        </row>
        <row r="328">
          <cell r="B328" t="str">
            <v>胡承志</v>
          </cell>
          <cell r="C328" t="e">
            <v>#VALUE!</v>
          </cell>
          <cell r="D328" t="str">
            <v>前台</v>
          </cell>
          <cell r="E328" t="str">
            <v>河北光华荣昌汽车部件有限公司</v>
          </cell>
          <cell r="F328" t="str">
            <v>后视镜事业部</v>
          </cell>
          <cell r="G328" t="str">
            <v>涂装车间</v>
          </cell>
          <cell r="H328" t="str">
            <v>操作工</v>
          </cell>
        </row>
        <row r="329">
          <cell r="B329" t="str">
            <v>宋骅骏</v>
          </cell>
          <cell r="C329" t="e">
            <v>#VALUE!</v>
          </cell>
          <cell r="D329" t="str">
            <v>前台</v>
          </cell>
          <cell r="E329" t="str">
            <v>河北光华荣昌汽车部件有限公司</v>
          </cell>
          <cell r="F329" t="str">
            <v>后视镜事业部</v>
          </cell>
          <cell r="G329" t="str">
            <v>涂装车间</v>
          </cell>
          <cell r="H329" t="str">
            <v>操作工</v>
          </cell>
        </row>
        <row r="330">
          <cell r="B330" t="str">
            <v>李玮</v>
          </cell>
          <cell r="C330" t="str">
            <v>男</v>
          </cell>
          <cell r="D330" t="str">
            <v>前台</v>
          </cell>
          <cell r="E330" t="str">
            <v>河北光华荣昌汽车部件有限公司</v>
          </cell>
          <cell r="F330" t="str">
            <v>后视镜事业部</v>
          </cell>
          <cell r="G330" t="str">
            <v>物料科</v>
          </cell>
          <cell r="H330" t="str">
            <v>上料工</v>
          </cell>
        </row>
        <row r="331">
          <cell r="B331" t="str">
            <v>孙兴旺</v>
          </cell>
          <cell r="C331" t="e">
            <v>#VALUE!</v>
          </cell>
          <cell r="D331" t="str">
            <v>前台</v>
          </cell>
          <cell r="E331" t="str">
            <v>河北光华荣昌汽车部件有限公司</v>
          </cell>
          <cell r="F331" t="str">
            <v>后视镜事业部</v>
          </cell>
          <cell r="G331" t="str">
            <v>销售服务科</v>
          </cell>
          <cell r="H331" t="str">
            <v>装卸工</v>
          </cell>
        </row>
        <row r="332">
          <cell r="B332" t="str">
            <v>张建伟</v>
          </cell>
          <cell r="C332" t="e">
            <v>#VALUE!</v>
          </cell>
          <cell r="D332" t="str">
            <v>中台</v>
          </cell>
          <cell r="E332" t="str">
            <v>河北光华荣昌汽车部件有限公司</v>
          </cell>
          <cell r="F332" t="str">
            <v>河北工艺工程部</v>
          </cell>
          <cell r="G332" t="str">
            <v>工艺工程部</v>
          </cell>
          <cell r="H332" t="str">
            <v>焊接工艺工程师</v>
          </cell>
        </row>
        <row r="333">
          <cell r="B333" t="str">
            <v>董文海</v>
          </cell>
          <cell r="C333" t="e">
            <v>#VALUE!</v>
          </cell>
          <cell r="D333" t="str">
            <v>中台</v>
          </cell>
          <cell r="E333" t="str">
            <v>河北光华荣昌汽车部件有限公司</v>
          </cell>
          <cell r="F333" t="str">
            <v>河北工艺工程部</v>
          </cell>
          <cell r="G333" t="str">
            <v>工艺工程部</v>
          </cell>
          <cell r="H333" t="str">
            <v>管培生</v>
          </cell>
        </row>
        <row r="334">
          <cell r="B334" t="str">
            <v>杨桐</v>
          </cell>
          <cell r="C334" t="e">
            <v>#VALUE!</v>
          </cell>
          <cell r="D334" t="str">
            <v>前台</v>
          </cell>
          <cell r="E334" t="str">
            <v>河北光华荣昌汽车部件有限公司</v>
          </cell>
          <cell r="F334" t="str">
            <v>座椅事业一部--金属件厂</v>
          </cell>
          <cell r="G334" t="str">
            <v>底座装配车间</v>
          </cell>
          <cell r="H334" t="str">
            <v>组装工</v>
          </cell>
        </row>
        <row r="335">
          <cell r="B335" t="str">
            <v>张如珍</v>
          </cell>
          <cell r="C335" t="e">
            <v>#VALUE!</v>
          </cell>
          <cell r="D335" t="str">
            <v>前台</v>
          </cell>
          <cell r="E335" t="str">
            <v>河北光华荣昌汽车部件有限公司</v>
          </cell>
          <cell r="F335" t="str">
            <v>后视镜事业部</v>
          </cell>
          <cell r="G335" t="str">
            <v>注塑车间</v>
          </cell>
          <cell r="H335" t="str">
            <v>操作工</v>
          </cell>
        </row>
        <row r="336">
          <cell r="B336" t="str">
            <v>杨琴丽</v>
          </cell>
          <cell r="C336" t="e">
            <v>#VALUE!</v>
          </cell>
          <cell r="D336" t="str">
            <v>前台</v>
          </cell>
          <cell r="E336" t="str">
            <v>河北光华荣昌汽车部件有限公司</v>
          </cell>
          <cell r="F336" t="str">
            <v>后视镜事业部</v>
          </cell>
          <cell r="G336" t="str">
            <v>注塑车间</v>
          </cell>
          <cell r="H336" t="str">
            <v>操作工</v>
          </cell>
        </row>
        <row r="337">
          <cell r="B337" t="str">
            <v>宋映</v>
          </cell>
          <cell r="C337" t="e">
            <v>#VALUE!</v>
          </cell>
          <cell r="D337" t="str">
            <v>前台</v>
          </cell>
          <cell r="E337" t="str">
            <v>河北光华荣昌汽车部件有限公司</v>
          </cell>
          <cell r="F337" t="str">
            <v>后视镜事业部</v>
          </cell>
          <cell r="G337" t="str">
            <v>注塑车间</v>
          </cell>
          <cell r="H337" t="str">
            <v>操作工</v>
          </cell>
        </row>
        <row r="338">
          <cell r="B338" t="str">
            <v>白丽霞</v>
          </cell>
          <cell r="C338" t="e">
            <v>#VALUE!</v>
          </cell>
          <cell r="D338" t="str">
            <v>前台</v>
          </cell>
          <cell r="E338" t="str">
            <v>河北光华荣昌汽车部件有限公司</v>
          </cell>
          <cell r="F338" t="str">
            <v>后视镜事业部</v>
          </cell>
          <cell r="G338" t="str">
            <v>注塑车间</v>
          </cell>
          <cell r="H338" t="str">
            <v>操作工</v>
          </cell>
        </row>
        <row r="339">
          <cell r="B339" t="str">
            <v>李国双</v>
          </cell>
          <cell r="C339" t="e">
            <v>#VALUE!</v>
          </cell>
          <cell r="D339" t="str">
            <v>前台</v>
          </cell>
          <cell r="E339" t="str">
            <v>河北光华荣昌汽车部件有限公司</v>
          </cell>
          <cell r="F339" t="str">
            <v>后视镜事业部</v>
          </cell>
          <cell r="G339" t="str">
            <v>注塑车间</v>
          </cell>
          <cell r="H339" t="str">
            <v>操作工</v>
          </cell>
        </row>
        <row r="340">
          <cell r="B340" t="str">
            <v>马金凤</v>
          </cell>
          <cell r="C340" t="e">
            <v>#VALUE!</v>
          </cell>
          <cell r="D340" t="str">
            <v>前台</v>
          </cell>
          <cell r="E340" t="str">
            <v>河北光华荣昌汽车部件有限公司</v>
          </cell>
          <cell r="F340" t="str">
            <v>后视镜事业部</v>
          </cell>
          <cell r="G340" t="str">
            <v>注塑车间</v>
          </cell>
          <cell r="H340" t="str">
            <v>操作工</v>
          </cell>
        </row>
        <row r="341">
          <cell r="B341" t="str">
            <v>刘瑞红</v>
          </cell>
          <cell r="C341" t="str">
            <v>女</v>
          </cell>
          <cell r="D341" t="str">
            <v>前台</v>
          </cell>
          <cell r="E341" t="str">
            <v>河北光华荣昌汽车部件有限公司</v>
          </cell>
          <cell r="F341" t="str">
            <v>后视镜事业部</v>
          </cell>
          <cell r="G341" t="str">
            <v>注塑车间</v>
          </cell>
          <cell r="H341" t="str">
            <v>操作工</v>
          </cell>
        </row>
        <row r="342">
          <cell r="B342" t="str">
            <v>陈蕊</v>
          </cell>
          <cell r="C342" t="str">
            <v>女</v>
          </cell>
          <cell r="D342" t="str">
            <v>前台</v>
          </cell>
          <cell r="E342" t="str">
            <v>河北光华荣昌汽车部件有限公司</v>
          </cell>
          <cell r="F342" t="str">
            <v>后视镜事业部</v>
          </cell>
          <cell r="G342" t="str">
            <v>注塑车间</v>
          </cell>
          <cell r="H342" t="str">
            <v>操作工</v>
          </cell>
        </row>
        <row r="343">
          <cell r="B343" t="str">
            <v>王国红</v>
          </cell>
          <cell r="C343" t="str">
            <v>女</v>
          </cell>
          <cell r="D343" t="str">
            <v>前台</v>
          </cell>
          <cell r="E343" t="str">
            <v>河北光华荣昌汽车部件有限公司</v>
          </cell>
          <cell r="F343" t="str">
            <v>后视镜事业部</v>
          </cell>
          <cell r="G343" t="str">
            <v>注塑车间</v>
          </cell>
          <cell r="H343" t="str">
            <v>操作工</v>
          </cell>
        </row>
        <row r="344">
          <cell r="B344" t="str">
            <v>李秀花</v>
          </cell>
          <cell r="C344" t="str">
            <v>女</v>
          </cell>
          <cell r="D344" t="str">
            <v>前台</v>
          </cell>
          <cell r="E344" t="str">
            <v>河北光华荣昌汽车部件有限公司</v>
          </cell>
          <cell r="F344" t="str">
            <v>后视镜事业部</v>
          </cell>
          <cell r="G344" t="str">
            <v>注塑车间</v>
          </cell>
          <cell r="H344" t="str">
            <v>操作工</v>
          </cell>
        </row>
        <row r="345">
          <cell r="B345" t="str">
            <v>魏琴</v>
          </cell>
          <cell r="C345" t="str">
            <v>女</v>
          </cell>
          <cell r="D345" t="str">
            <v>前台</v>
          </cell>
          <cell r="E345" t="str">
            <v>河北光华荣昌汽车部件有限公司</v>
          </cell>
          <cell r="F345" t="str">
            <v>后视镜事业部</v>
          </cell>
          <cell r="G345" t="str">
            <v>注塑车间</v>
          </cell>
          <cell r="H345" t="str">
            <v>操作工</v>
          </cell>
        </row>
        <row r="346">
          <cell r="B346" t="str">
            <v>王玉江</v>
          </cell>
          <cell r="C346" t="e">
            <v>#VALUE!</v>
          </cell>
          <cell r="D346" t="str">
            <v>前台</v>
          </cell>
          <cell r="E346" t="str">
            <v>河北光华荣昌汽车部件有限公司</v>
          </cell>
          <cell r="F346" t="str">
            <v>座椅事业一部--金属件厂</v>
          </cell>
          <cell r="G346" t="str">
            <v>冲压弯管车间</v>
          </cell>
          <cell r="H346" t="str">
            <v>冲压工</v>
          </cell>
        </row>
        <row r="347">
          <cell r="B347" t="str">
            <v>宋兴宇</v>
          </cell>
          <cell r="C347" t="e">
            <v>#VALUE!</v>
          </cell>
          <cell r="D347" t="str">
            <v>前台</v>
          </cell>
          <cell r="E347" t="str">
            <v>河北光华荣昌汽车部件有限公司</v>
          </cell>
          <cell r="F347" t="str">
            <v>座椅事业一部--金属件厂</v>
          </cell>
          <cell r="G347" t="str">
            <v>冲压弯管车间</v>
          </cell>
          <cell r="H347" t="str">
            <v>冲压工</v>
          </cell>
        </row>
        <row r="348">
          <cell r="B348" t="str">
            <v>张领</v>
          </cell>
          <cell r="C348" t="e">
            <v>#VALUE!</v>
          </cell>
          <cell r="D348" t="str">
            <v>中台</v>
          </cell>
          <cell r="E348" t="str">
            <v>河北光华荣昌汽车部件有限公司</v>
          </cell>
          <cell r="F348" t="str">
            <v>河北工艺工程部</v>
          </cell>
          <cell r="G348" t="str">
            <v>工艺工程部</v>
          </cell>
          <cell r="H348" t="str">
            <v>冲压工艺工程师</v>
          </cell>
        </row>
        <row r="349">
          <cell r="B349" t="str">
            <v>王文娇</v>
          </cell>
          <cell r="C349" t="e">
            <v>#VALUE!</v>
          </cell>
          <cell r="D349" t="str">
            <v>中台</v>
          </cell>
          <cell r="E349" t="str">
            <v>河北光华荣昌汽车部件有限公司</v>
          </cell>
          <cell r="F349" t="str">
            <v>河北财务管理部</v>
          </cell>
          <cell r="G349" t="str">
            <v>财务管理部</v>
          </cell>
          <cell r="H349" t="str">
            <v>资产会计</v>
          </cell>
        </row>
        <row r="350">
          <cell r="B350" t="str">
            <v>魏晓萌</v>
          </cell>
          <cell r="C350" t="str">
            <v>女</v>
          </cell>
          <cell r="D350" t="str">
            <v>前台</v>
          </cell>
          <cell r="E350" t="str">
            <v>河北光华荣昌汽车部件有限公司</v>
          </cell>
          <cell r="F350" t="str">
            <v>后视镜事业部</v>
          </cell>
          <cell r="G350" t="str">
            <v>注塑车间</v>
          </cell>
          <cell r="H350" t="str">
            <v>操作工</v>
          </cell>
        </row>
        <row r="351">
          <cell r="B351" t="str">
            <v>韩明霞</v>
          </cell>
          <cell r="C351" t="e">
            <v>#VALUE!</v>
          </cell>
          <cell r="D351" t="str">
            <v>前台</v>
          </cell>
          <cell r="E351" t="str">
            <v>河北光华荣昌汽车部件有限公司</v>
          </cell>
          <cell r="F351" t="str">
            <v>后视镜事业部</v>
          </cell>
          <cell r="G351" t="str">
            <v>注塑车间</v>
          </cell>
          <cell r="H351" t="str">
            <v>操作工</v>
          </cell>
        </row>
        <row r="352">
          <cell r="B352" t="str">
            <v>宋国玉</v>
          </cell>
          <cell r="C352" t="str">
            <v>男</v>
          </cell>
          <cell r="D352" t="str">
            <v>前台</v>
          </cell>
          <cell r="E352" t="str">
            <v>河北光华荣昌汽车部件有限公司</v>
          </cell>
          <cell r="F352" t="str">
            <v>后视镜事业部</v>
          </cell>
          <cell r="G352" t="str">
            <v>注塑车间</v>
          </cell>
          <cell r="H352" t="str">
            <v>操作工</v>
          </cell>
        </row>
        <row r="353">
          <cell r="B353" t="str">
            <v>刘俊玲</v>
          </cell>
          <cell r="C353" t="e">
            <v>#VALUE!</v>
          </cell>
          <cell r="D353" t="str">
            <v>前台</v>
          </cell>
          <cell r="E353" t="str">
            <v>河北光华荣昌汽车部件有限公司</v>
          </cell>
          <cell r="F353" t="str">
            <v>后视镜事业部</v>
          </cell>
          <cell r="G353" t="str">
            <v>注塑车间</v>
          </cell>
          <cell r="H353" t="str">
            <v>操作工</v>
          </cell>
        </row>
        <row r="354">
          <cell r="B354" t="str">
            <v>范淑菁</v>
          </cell>
          <cell r="C354" t="e">
            <v>#VALUE!</v>
          </cell>
          <cell r="D354" t="str">
            <v>前台</v>
          </cell>
          <cell r="E354" t="str">
            <v>河北光华荣昌汽车部件有限公司</v>
          </cell>
          <cell r="F354" t="str">
            <v>座椅事业一部--金属件厂</v>
          </cell>
          <cell r="G354" t="str">
            <v>冲压弯管车间</v>
          </cell>
          <cell r="H354" t="str">
            <v>冲压工</v>
          </cell>
        </row>
        <row r="355">
          <cell r="B355" t="str">
            <v>葛文博</v>
          </cell>
          <cell r="C355" t="e">
            <v>#VALUE!</v>
          </cell>
          <cell r="D355" t="str">
            <v>前台</v>
          </cell>
          <cell r="E355" t="str">
            <v>河北光华荣昌汽车部件有限公司</v>
          </cell>
          <cell r="F355" t="str">
            <v>座椅事业一部--金属件厂</v>
          </cell>
          <cell r="G355" t="str">
            <v>制造技术部-模具车间模具制造组</v>
          </cell>
          <cell r="H355" t="str">
            <v>数控铣学徒</v>
          </cell>
        </row>
        <row r="356">
          <cell r="B356" t="str">
            <v>郭瑞超</v>
          </cell>
          <cell r="C356" t="e">
            <v>#VALUE!</v>
          </cell>
          <cell r="D356" t="str">
            <v>前台</v>
          </cell>
          <cell r="E356" t="str">
            <v>河北光华荣昌汽车部件有限公司</v>
          </cell>
          <cell r="F356" t="str">
            <v>座椅事业一部--金属件厂</v>
          </cell>
          <cell r="G356" t="str">
            <v>冲压弯管车间</v>
          </cell>
          <cell r="H356" t="str">
            <v>冲压工</v>
          </cell>
        </row>
        <row r="357">
          <cell r="B357" t="str">
            <v>易春凤</v>
          </cell>
          <cell r="C357" t="e">
            <v>#VALUE!</v>
          </cell>
          <cell r="D357" t="str">
            <v>前台</v>
          </cell>
          <cell r="E357" t="str">
            <v>河北光华荣昌汽车部件有限公司</v>
          </cell>
          <cell r="F357" t="str">
            <v>座椅事业一部--金属件厂</v>
          </cell>
          <cell r="G357" t="str">
            <v>冲压弯管车间</v>
          </cell>
          <cell r="H357" t="str">
            <v>前工序操作工</v>
          </cell>
        </row>
        <row r="358">
          <cell r="B358" t="str">
            <v>王建国</v>
          </cell>
          <cell r="C358" t="e">
            <v>#VALUE!</v>
          </cell>
          <cell r="D358" t="str">
            <v>前台</v>
          </cell>
          <cell r="E358" t="str">
            <v>河北光华荣昌汽车部件有限公司</v>
          </cell>
          <cell r="F358" t="str">
            <v>座椅事业一部--金属件厂</v>
          </cell>
          <cell r="G358" t="str">
            <v>冲压弯管车间</v>
          </cell>
          <cell r="H358" t="str">
            <v>冲压工</v>
          </cell>
        </row>
        <row r="359">
          <cell r="B359" t="str">
            <v>崔华玉</v>
          </cell>
          <cell r="C359" t="e">
            <v>#VALUE!</v>
          </cell>
          <cell r="D359" t="str">
            <v>前台</v>
          </cell>
          <cell r="E359" t="str">
            <v>河北光华荣昌汽车部件有限公司</v>
          </cell>
          <cell r="F359" t="str">
            <v>座椅事业一部--座椅厂</v>
          </cell>
          <cell r="G359" t="str">
            <v>发泡车间</v>
          </cell>
          <cell r="H359" t="str">
            <v>发泡工</v>
          </cell>
        </row>
        <row r="360">
          <cell r="B360" t="str">
            <v>王志远</v>
          </cell>
          <cell r="C360" t="e">
            <v>#VALUE!</v>
          </cell>
          <cell r="D360" t="str">
            <v>前台</v>
          </cell>
          <cell r="E360" t="str">
            <v>河北光华荣昌汽车部件有限公司</v>
          </cell>
          <cell r="F360" t="str">
            <v>座椅事业一部--座椅厂</v>
          </cell>
          <cell r="G360" t="str">
            <v>座椅总装车间</v>
          </cell>
          <cell r="H360" t="str">
            <v>组装工</v>
          </cell>
        </row>
        <row r="361">
          <cell r="B361" t="str">
            <v>李想</v>
          </cell>
          <cell r="C361" t="e">
            <v>#VALUE!</v>
          </cell>
          <cell r="D361" t="str">
            <v>中台</v>
          </cell>
          <cell r="E361" t="str">
            <v>河北光华荣昌汽车部件有限公司</v>
          </cell>
          <cell r="F361" t="str">
            <v>河北工艺工程部</v>
          </cell>
          <cell r="G361" t="str">
            <v>工艺工程部</v>
          </cell>
          <cell r="H361" t="str">
            <v>管培生</v>
          </cell>
        </row>
        <row r="362">
          <cell r="B362" t="str">
            <v>张宇</v>
          </cell>
          <cell r="C362" t="e">
            <v>#VALUE!</v>
          </cell>
          <cell r="D362" t="str">
            <v>前台</v>
          </cell>
          <cell r="E362" t="str">
            <v>河北光华荣昌汽车部件有限公司</v>
          </cell>
          <cell r="F362" t="str">
            <v>座椅事业一部--座椅厂</v>
          </cell>
          <cell r="G362" t="str">
            <v>缝纫车间</v>
          </cell>
          <cell r="H362" t="str">
            <v>缝纫工</v>
          </cell>
        </row>
        <row r="363">
          <cell r="B363" t="str">
            <v>于泽男</v>
          </cell>
          <cell r="C363" t="e">
            <v>#VALUE!</v>
          </cell>
          <cell r="D363" t="str">
            <v>前台</v>
          </cell>
          <cell r="E363" t="str">
            <v>河北光华荣昌汽车部件有限公司</v>
          </cell>
          <cell r="F363" t="str">
            <v>座椅事业一部--座椅厂</v>
          </cell>
          <cell r="G363" t="str">
            <v>生产管理科</v>
          </cell>
          <cell r="H363" t="str">
            <v>管培生</v>
          </cell>
        </row>
        <row r="364">
          <cell r="B364" t="str">
            <v>闻琪</v>
          </cell>
          <cell r="C364" t="e">
            <v>#VALUE!</v>
          </cell>
          <cell r="D364" t="str">
            <v>前台</v>
          </cell>
          <cell r="E364" t="str">
            <v>河北光华荣昌汽车部件有限公司</v>
          </cell>
          <cell r="F364" t="str">
            <v>座椅事业一部--金属件厂</v>
          </cell>
          <cell r="G364" t="str">
            <v>底座装配车间</v>
          </cell>
          <cell r="H364" t="str">
            <v>组装工</v>
          </cell>
        </row>
        <row r="365">
          <cell r="B365" t="str">
            <v>赵永昌</v>
          </cell>
          <cell r="C365" t="e">
            <v>#VALUE!</v>
          </cell>
          <cell r="D365" t="str">
            <v>前台</v>
          </cell>
          <cell r="E365" t="str">
            <v>河北光华荣昌汽车部件有限公司</v>
          </cell>
          <cell r="F365" t="str">
            <v>座椅事业一部--金属件厂</v>
          </cell>
          <cell r="G365" t="str">
            <v>冲压弯管车间</v>
          </cell>
          <cell r="H365" t="str">
            <v>焊工</v>
          </cell>
        </row>
        <row r="366">
          <cell r="B366" t="str">
            <v>王泓</v>
          </cell>
          <cell r="C366" t="e">
            <v>#VALUE!</v>
          </cell>
          <cell r="D366" t="str">
            <v>前台</v>
          </cell>
          <cell r="E366" t="str">
            <v>河北光华荣昌汽车部件有限公司</v>
          </cell>
          <cell r="F366" t="str">
            <v>座椅事业一部--金属件厂</v>
          </cell>
          <cell r="G366" t="str">
            <v>冲压弯管车间</v>
          </cell>
          <cell r="H366" t="str">
            <v>冲压工</v>
          </cell>
        </row>
        <row r="367">
          <cell r="B367" t="str">
            <v>沈永亮</v>
          </cell>
          <cell r="C367" t="e">
            <v>#VALUE!</v>
          </cell>
          <cell r="D367" t="str">
            <v>前台</v>
          </cell>
          <cell r="E367" t="str">
            <v>河北光华荣昌汽车部件有限公司</v>
          </cell>
          <cell r="F367" t="str">
            <v>座椅事业一部--金属件厂</v>
          </cell>
          <cell r="G367" t="str">
            <v>冲压弯管车间</v>
          </cell>
          <cell r="H367" t="str">
            <v>冲压工</v>
          </cell>
        </row>
        <row r="368">
          <cell r="B368" t="str">
            <v>刘海波</v>
          </cell>
          <cell r="C368" t="e">
            <v>#VALUE!</v>
          </cell>
          <cell r="D368" t="str">
            <v>前台</v>
          </cell>
          <cell r="E368" t="str">
            <v>河北光华荣昌汽车部件有限公司</v>
          </cell>
          <cell r="F368" t="str">
            <v>座椅事业一部--金属件厂</v>
          </cell>
          <cell r="G368" t="str">
            <v>冲压弯管车间</v>
          </cell>
          <cell r="H368" t="str">
            <v>冲压工</v>
          </cell>
        </row>
        <row r="369">
          <cell r="B369" t="str">
            <v>赵翔鹏</v>
          </cell>
          <cell r="C369" t="e">
            <v>#VALUE!</v>
          </cell>
          <cell r="D369" t="str">
            <v>前台</v>
          </cell>
          <cell r="E369" t="str">
            <v>河北光华荣昌汽车部件有限公司</v>
          </cell>
          <cell r="F369" t="str">
            <v>座椅事业一部--金属件厂</v>
          </cell>
          <cell r="G369" t="str">
            <v>冲压弯管车间</v>
          </cell>
          <cell r="H369" t="str">
            <v>冲压工</v>
          </cell>
        </row>
        <row r="370">
          <cell r="B370" t="str">
            <v>刘金岗</v>
          </cell>
          <cell r="C370" t="e">
            <v>#VALUE!</v>
          </cell>
          <cell r="D370" t="str">
            <v>前台</v>
          </cell>
          <cell r="E370" t="str">
            <v>河北光华荣昌汽车部件有限公司</v>
          </cell>
          <cell r="F370" t="str">
            <v>座椅事业一部--金属件厂</v>
          </cell>
          <cell r="G370" t="str">
            <v>冲压弯管车间</v>
          </cell>
          <cell r="H370" t="str">
            <v>焊工</v>
          </cell>
        </row>
        <row r="371">
          <cell r="B371" t="str">
            <v>张永强</v>
          </cell>
          <cell r="C371" t="e">
            <v>#VALUE!</v>
          </cell>
          <cell r="D371" t="str">
            <v>前台</v>
          </cell>
          <cell r="E371" t="str">
            <v>河北光华荣昌汽车部件有限公司</v>
          </cell>
          <cell r="F371" t="str">
            <v>座椅事业一部--金属件厂</v>
          </cell>
          <cell r="G371" t="str">
            <v>制造技术部-模具车间设计组</v>
          </cell>
          <cell r="H371" t="str">
            <v>冲压模具设计工程师</v>
          </cell>
        </row>
        <row r="372">
          <cell r="B372" t="str">
            <v>张海宇</v>
          </cell>
          <cell r="C372" t="e">
            <v>#VALUE!</v>
          </cell>
          <cell r="D372" t="str">
            <v>前台</v>
          </cell>
          <cell r="E372" t="str">
            <v>河北光华荣昌汽车部件有限公司</v>
          </cell>
          <cell r="F372" t="str">
            <v>座椅事业一部--金属件厂</v>
          </cell>
          <cell r="G372" t="str">
            <v>焊接车间</v>
          </cell>
          <cell r="H372" t="str">
            <v>摆件工</v>
          </cell>
        </row>
        <row r="373">
          <cell r="B373" t="str">
            <v>曹亚杰</v>
          </cell>
          <cell r="C373" t="e">
            <v>#VALUE!</v>
          </cell>
          <cell r="D373" t="str">
            <v>中台</v>
          </cell>
          <cell r="E373" t="str">
            <v>河北光华荣昌汽车部件有限公司</v>
          </cell>
          <cell r="F373" t="str">
            <v>河北箫驰公司</v>
          </cell>
          <cell r="G373" t="str">
            <v>箫驰公司</v>
          </cell>
          <cell r="H373" t="str">
            <v>统计员</v>
          </cell>
        </row>
        <row r="374">
          <cell r="B374" t="str">
            <v>张勇</v>
          </cell>
          <cell r="C374" t="e">
            <v>#VALUE!</v>
          </cell>
          <cell r="D374" t="str">
            <v>前台</v>
          </cell>
          <cell r="E374" t="str">
            <v>河北光华荣昌汽车部件有限公司</v>
          </cell>
          <cell r="F374" t="str">
            <v>座椅事业一部--金属件厂</v>
          </cell>
          <cell r="G374" t="str">
            <v>制造技术部-模具车间模具制造组</v>
          </cell>
          <cell r="H374" t="str">
            <v>工装模具装配钳工</v>
          </cell>
        </row>
        <row r="375">
          <cell r="B375" t="str">
            <v>韩文彬</v>
          </cell>
          <cell r="C375" t="e">
            <v>#VALUE!</v>
          </cell>
          <cell r="D375" t="str">
            <v>前台</v>
          </cell>
          <cell r="E375" t="str">
            <v>河北光华荣昌汽车部件有限公司</v>
          </cell>
          <cell r="F375" t="str">
            <v>座椅事业一部--金属件厂</v>
          </cell>
          <cell r="G375" t="str">
            <v>生产管理科</v>
          </cell>
          <cell r="H375" t="str">
            <v>叉车工（上料）</v>
          </cell>
        </row>
        <row r="376">
          <cell r="B376" t="str">
            <v>邢建彬</v>
          </cell>
          <cell r="C376" t="e">
            <v>#VALUE!</v>
          </cell>
          <cell r="D376" t="str">
            <v>前台</v>
          </cell>
          <cell r="E376" t="str">
            <v>河北光华荣昌汽车部件有限公司</v>
          </cell>
          <cell r="F376" t="str">
            <v>座椅事业一部--金属件厂</v>
          </cell>
          <cell r="G376" t="str">
            <v>制造技术部-TPM</v>
          </cell>
          <cell r="H376" t="str">
            <v>弯管冲压保全</v>
          </cell>
        </row>
        <row r="377">
          <cell r="B377" t="str">
            <v>李新涛</v>
          </cell>
          <cell r="C377" t="e">
            <v>#VALUE!</v>
          </cell>
          <cell r="D377" t="str">
            <v>前台</v>
          </cell>
          <cell r="E377" t="str">
            <v>河北光华荣昌汽车部件有限公司</v>
          </cell>
          <cell r="F377" t="str">
            <v>座椅事业一部--金属件厂</v>
          </cell>
          <cell r="G377" t="str">
            <v>制造技术部-模具车间设计组</v>
          </cell>
          <cell r="H377" t="str">
            <v>冲压模具设计工程师</v>
          </cell>
        </row>
        <row r="378">
          <cell r="B378" t="str">
            <v>杨占岭</v>
          </cell>
          <cell r="C378" t="str">
            <v>男</v>
          </cell>
          <cell r="D378" t="str">
            <v>前台</v>
          </cell>
          <cell r="E378" t="str">
            <v>河北光华荣昌汽车部件有限公司</v>
          </cell>
          <cell r="F378" t="str">
            <v>座椅事业一部--金属件厂</v>
          </cell>
          <cell r="G378" t="str">
            <v>冲压弯管车间</v>
          </cell>
          <cell r="H378" t="str">
            <v>冲压工</v>
          </cell>
        </row>
        <row r="379">
          <cell r="B379" t="str">
            <v>刘庆成</v>
          </cell>
          <cell r="C379" t="e">
            <v>#VALUE!</v>
          </cell>
          <cell r="D379" t="str">
            <v>前台</v>
          </cell>
          <cell r="E379" t="str">
            <v>河北光华荣昌汽车部件有限公司</v>
          </cell>
          <cell r="F379" t="str">
            <v>座椅事业一部--金属件厂</v>
          </cell>
          <cell r="G379" t="str">
            <v>生产管理科</v>
          </cell>
          <cell r="H379" t="str">
            <v>叉车工（上料）</v>
          </cell>
        </row>
        <row r="380">
          <cell r="B380" t="str">
            <v>于立桩</v>
          </cell>
          <cell r="C380" t="e">
            <v>#VALUE!</v>
          </cell>
          <cell r="D380" t="str">
            <v>前台</v>
          </cell>
          <cell r="E380" t="str">
            <v>河北光华荣昌汽车部件有限公司</v>
          </cell>
          <cell r="F380" t="str">
            <v>座椅事业一部--金属件厂</v>
          </cell>
          <cell r="G380" t="str">
            <v>底座装配车间</v>
          </cell>
          <cell r="H380" t="str">
            <v>组装工</v>
          </cell>
        </row>
        <row r="381">
          <cell r="B381" t="str">
            <v>杨小燕</v>
          </cell>
          <cell r="C381" t="e">
            <v>#VALUE!</v>
          </cell>
          <cell r="D381" t="str">
            <v>前台</v>
          </cell>
          <cell r="E381" t="str">
            <v>河北光华荣昌汽车部件有限公司</v>
          </cell>
          <cell r="F381" t="str">
            <v>座椅事业一部--座椅厂</v>
          </cell>
          <cell r="G381" t="str">
            <v>缝纫车间</v>
          </cell>
          <cell r="H381" t="str">
            <v>缝纫工</v>
          </cell>
        </row>
        <row r="382">
          <cell r="B382" t="str">
            <v>荣冬明</v>
          </cell>
          <cell r="C382" t="e">
            <v>#VALUE!</v>
          </cell>
          <cell r="D382" t="str">
            <v>前台</v>
          </cell>
          <cell r="E382" t="str">
            <v>河北光华荣昌汽车部件有限公司</v>
          </cell>
          <cell r="F382" t="str">
            <v>座椅事业一部--金属件厂</v>
          </cell>
          <cell r="G382" t="str">
            <v>冲压弯管车间</v>
          </cell>
          <cell r="H382" t="str">
            <v>冲压工</v>
          </cell>
        </row>
        <row r="383">
          <cell r="B383" t="str">
            <v>滕奉艳</v>
          </cell>
          <cell r="C383" t="e">
            <v>#VALUE!</v>
          </cell>
          <cell r="D383" t="str">
            <v>前台</v>
          </cell>
          <cell r="E383" t="str">
            <v>河北光华荣昌汽车部件有限公司</v>
          </cell>
          <cell r="F383" t="str">
            <v>座椅事业一部--金属件厂</v>
          </cell>
          <cell r="G383" t="str">
            <v>冲压弯管车间</v>
          </cell>
          <cell r="H383" t="str">
            <v>冲压工</v>
          </cell>
        </row>
        <row r="384">
          <cell r="B384" t="str">
            <v>李超</v>
          </cell>
          <cell r="C384" t="str">
            <v>男</v>
          </cell>
          <cell r="D384" t="str">
            <v>前台</v>
          </cell>
          <cell r="E384" t="str">
            <v>河北光华荣昌汽车部件有限公司</v>
          </cell>
          <cell r="F384" t="str">
            <v>座椅事业一部--金属件厂</v>
          </cell>
          <cell r="G384" t="str">
            <v>冲压弯管车间</v>
          </cell>
          <cell r="H384" t="str">
            <v>冲压工</v>
          </cell>
        </row>
        <row r="385">
          <cell r="B385" t="str">
            <v>李硕</v>
          </cell>
          <cell r="C385" t="str">
            <v>男</v>
          </cell>
          <cell r="D385" t="str">
            <v>前台</v>
          </cell>
          <cell r="E385" t="str">
            <v>河北光华荣昌汽车部件有限公司</v>
          </cell>
          <cell r="F385" t="str">
            <v>座椅事业一部--金属件厂</v>
          </cell>
          <cell r="G385" t="str">
            <v>冲压弯管车间</v>
          </cell>
          <cell r="H385" t="str">
            <v>冲压工</v>
          </cell>
        </row>
        <row r="386">
          <cell r="B386" t="str">
            <v>于桂良</v>
          </cell>
          <cell r="C386" t="str">
            <v>男</v>
          </cell>
          <cell r="D386" t="str">
            <v>前台</v>
          </cell>
          <cell r="E386" t="str">
            <v>河北光华荣昌汽车部件有限公司</v>
          </cell>
          <cell r="F386" t="str">
            <v>座椅事业一部--金属件厂</v>
          </cell>
          <cell r="G386" t="str">
            <v>冲压弯管车间</v>
          </cell>
          <cell r="H386" t="str">
            <v>冲压工</v>
          </cell>
        </row>
        <row r="387">
          <cell r="B387" t="str">
            <v>魏忠亮</v>
          </cell>
          <cell r="C387" t="str">
            <v>男</v>
          </cell>
          <cell r="D387" t="str">
            <v>前台</v>
          </cell>
          <cell r="E387" t="str">
            <v>河北光华荣昌汽车部件有限公司</v>
          </cell>
          <cell r="F387" t="str">
            <v>座椅事业一部--金属件厂</v>
          </cell>
          <cell r="G387" t="str">
            <v>冲压弯管车间</v>
          </cell>
          <cell r="H387" t="str">
            <v>冲压工</v>
          </cell>
        </row>
        <row r="388">
          <cell r="B388" t="str">
            <v>刘景硕</v>
          </cell>
          <cell r="C388" t="str">
            <v>男</v>
          </cell>
          <cell r="D388" t="str">
            <v>前台</v>
          </cell>
          <cell r="E388" t="str">
            <v>河北光华荣昌汽车部件有限公司</v>
          </cell>
          <cell r="F388" t="str">
            <v>座椅事业一部--金属件厂</v>
          </cell>
          <cell r="G388" t="str">
            <v>冲压弯管车间</v>
          </cell>
          <cell r="H388" t="str">
            <v>冲压工</v>
          </cell>
        </row>
        <row r="389">
          <cell r="B389" t="str">
            <v>赵红福</v>
          </cell>
          <cell r="C389" t="e">
            <v>#VALUE!</v>
          </cell>
          <cell r="D389" t="str">
            <v>前台</v>
          </cell>
          <cell r="E389" t="str">
            <v>河北光华荣昌汽车部件有限公司</v>
          </cell>
          <cell r="F389" t="str">
            <v>座椅事业一部--金属件厂</v>
          </cell>
          <cell r="G389" t="str">
            <v>冲压弯管车间</v>
          </cell>
          <cell r="H389" t="str">
            <v>冲压工</v>
          </cell>
        </row>
        <row r="390">
          <cell r="B390" t="str">
            <v>蒋晨雨</v>
          </cell>
          <cell r="C390" t="str">
            <v>男</v>
          </cell>
          <cell r="D390" t="str">
            <v>前台</v>
          </cell>
          <cell r="E390" t="str">
            <v>河北光华荣昌汽车部件有限公司</v>
          </cell>
          <cell r="F390" t="str">
            <v>座椅事业一部--金属件厂</v>
          </cell>
          <cell r="G390" t="str">
            <v>冲压弯管车间</v>
          </cell>
          <cell r="H390" t="str">
            <v>冲压工</v>
          </cell>
        </row>
        <row r="391">
          <cell r="B391" t="str">
            <v>梁晓峰</v>
          </cell>
          <cell r="C391" t="str">
            <v>男</v>
          </cell>
          <cell r="D391" t="str">
            <v>前台</v>
          </cell>
          <cell r="E391" t="str">
            <v>河北光华荣昌汽车部件有限公司</v>
          </cell>
          <cell r="F391" t="str">
            <v>座椅事业一部--金属件厂</v>
          </cell>
          <cell r="G391" t="str">
            <v>冲压弯管车间</v>
          </cell>
          <cell r="H391" t="str">
            <v>冲压工</v>
          </cell>
        </row>
        <row r="392">
          <cell r="B392" t="str">
            <v>马文博</v>
          </cell>
          <cell r="C392" t="str">
            <v>男</v>
          </cell>
          <cell r="D392" t="str">
            <v>前台</v>
          </cell>
          <cell r="E392" t="str">
            <v>河北光华荣昌汽车部件有限公司</v>
          </cell>
          <cell r="F392" t="str">
            <v>座椅事业一部--金属件厂</v>
          </cell>
          <cell r="G392" t="str">
            <v>冲压弯管车间</v>
          </cell>
          <cell r="H392" t="str">
            <v>焊工</v>
          </cell>
        </row>
        <row r="393">
          <cell r="B393" t="str">
            <v>王永仓</v>
          </cell>
          <cell r="C393" t="str">
            <v>男</v>
          </cell>
          <cell r="D393" t="str">
            <v>前台</v>
          </cell>
          <cell r="E393" t="str">
            <v>河北光华荣昌汽车部件有限公司</v>
          </cell>
          <cell r="F393" t="str">
            <v>座椅事业一部--金属件厂</v>
          </cell>
          <cell r="G393" t="str">
            <v>冲压弯管车间</v>
          </cell>
          <cell r="H393" t="str">
            <v>冲压工</v>
          </cell>
        </row>
        <row r="394">
          <cell r="B394" t="str">
            <v>王小乐</v>
          </cell>
          <cell r="C394" t="str">
            <v>男</v>
          </cell>
          <cell r="D394" t="str">
            <v>前台</v>
          </cell>
          <cell r="E394" t="str">
            <v>河北光华荣昌汽车部件有限公司</v>
          </cell>
          <cell r="F394" t="str">
            <v>座椅事业一部--金属件厂</v>
          </cell>
          <cell r="G394" t="str">
            <v>冲压弯管车间</v>
          </cell>
          <cell r="H394" t="str">
            <v>冲压工</v>
          </cell>
        </row>
        <row r="395">
          <cell r="B395" t="str">
            <v>卞世欣</v>
          </cell>
          <cell r="C395" t="str">
            <v>男</v>
          </cell>
          <cell r="D395" t="str">
            <v>前台</v>
          </cell>
          <cell r="E395" t="str">
            <v>河北光华荣昌汽车部件有限公司</v>
          </cell>
          <cell r="F395" t="str">
            <v>座椅事业一部--金属件厂</v>
          </cell>
          <cell r="G395" t="str">
            <v>冲压弯管车间</v>
          </cell>
          <cell r="H395" t="str">
            <v>冲压工</v>
          </cell>
        </row>
        <row r="396">
          <cell r="B396" t="str">
            <v>张洪凯</v>
          </cell>
          <cell r="C396" t="str">
            <v>男</v>
          </cell>
          <cell r="D396" t="str">
            <v>前台</v>
          </cell>
          <cell r="E396" t="str">
            <v>河北光华荣昌汽车部件有限公司</v>
          </cell>
          <cell r="F396" t="str">
            <v>座椅事业一部--金属件厂</v>
          </cell>
          <cell r="G396" t="str">
            <v>冲压弯管车间</v>
          </cell>
          <cell r="H396" t="str">
            <v>冲压工</v>
          </cell>
        </row>
        <row r="397">
          <cell r="B397" t="str">
            <v>王志彬</v>
          </cell>
          <cell r="C397" t="str">
            <v>男</v>
          </cell>
          <cell r="D397" t="str">
            <v>前台</v>
          </cell>
          <cell r="E397" t="str">
            <v>河北光华荣昌汽车部件有限公司</v>
          </cell>
          <cell r="F397" t="str">
            <v>座椅事业一部--金属件厂</v>
          </cell>
          <cell r="G397" t="str">
            <v>冲压弯管车间</v>
          </cell>
          <cell r="H397" t="str">
            <v>冲压工</v>
          </cell>
        </row>
        <row r="398">
          <cell r="B398" t="str">
            <v>郭力玮</v>
          </cell>
          <cell r="C398" t="str">
            <v>男</v>
          </cell>
          <cell r="D398" t="str">
            <v>前台</v>
          </cell>
          <cell r="E398" t="str">
            <v>河北光华荣昌汽车部件有限公司</v>
          </cell>
          <cell r="F398" t="str">
            <v>座椅事业一部--金属件厂</v>
          </cell>
          <cell r="G398" t="str">
            <v>冲压弯管车间</v>
          </cell>
          <cell r="H398" t="str">
            <v>冲压工</v>
          </cell>
        </row>
        <row r="399">
          <cell r="B399" t="str">
            <v>张清良</v>
          </cell>
          <cell r="C399" t="str">
            <v>男</v>
          </cell>
          <cell r="D399" t="str">
            <v>前台</v>
          </cell>
          <cell r="E399" t="str">
            <v>河北光华荣昌汽车部件有限公司</v>
          </cell>
          <cell r="F399" t="str">
            <v>座椅事业一部--金属件厂</v>
          </cell>
          <cell r="G399" t="str">
            <v>冲压弯管车间</v>
          </cell>
          <cell r="H399" t="str">
            <v>冲压工</v>
          </cell>
        </row>
        <row r="400">
          <cell r="B400" t="str">
            <v>张传稳</v>
          </cell>
          <cell r="C400" t="e">
            <v>#VALUE!</v>
          </cell>
          <cell r="D400" t="str">
            <v>前台</v>
          </cell>
          <cell r="E400" t="str">
            <v>河北光华荣昌汽车部件有限公司</v>
          </cell>
          <cell r="F400" t="str">
            <v>座椅事业一部--金属件厂</v>
          </cell>
          <cell r="G400" t="str">
            <v>冲压弯管车间</v>
          </cell>
          <cell r="H400" t="str">
            <v>焊工</v>
          </cell>
        </row>
        <row r="401">
          <cell r="B401" t="str">
            <v>王仁才</v>
          </cell>
          <cell r="C401" t="e">
            <v>#VALUE!</v>
          </cell>
          <cell r="D401" t="str">
            <v>前台</v>
          </cell>
          <cell r="E401" t="str">
            <v>河北光华荣昌汽车部件有限公司</v>
          </cell>
          <cell r="F401" t="str">
            <v>座椅事业一部--金属件厂</v>
          </cell>
          <cell r="G401" t="str">
            <v>制造技术部-模具车间模具制造组</v>
          </cell>
          <cell r="H401" t="str">
            <v>工装模具装配钳工</v>
          </cell>
        </row>
        <row r="402">
          <cell r="B402" t="str">
            <v>樊军领</v>
          </cell>
          <cell r="C402" t="e">
            <v>#VALUE!</v>
          </cell>
          <cell r="D402" t="str">
            <v>前台</v>
          </cell>
          <cell r="E402" t="str">
            <v>河北光华荣昌汽车部件有限公司</v>
          </cell>
          <cell r="F402" t="str">
            <v>座椅事业一部--金属件厂</v>
          </cell>
          <cell r="G402" t="str">
            <v>制造技术部-质量工艺科</v>
          </cell>
          <cell r="H402" t="str">
            <v>焊接工艺工程师</v>
          </cell>
        </row>
        <row r="403">
          <cell r="B403" t="str">
            <v>李明洋</v>
          </cell>
          <cell r="C403" t="e">
            <v>#VALUE!</v>
          </cell>
          <cell r="D403" t="str">
            <v>前台</v>
          </cell>
          <cell r="E403" t="str">
            <v>河北光华荣昌汽车部件有限公司</v>
          </cell>
          <cell r="F403" t="str">
            <v>座椅事业一部--金属件厂</v>
          </cell>
          <cell r="G403" t="str">
            <v>底座装配车间</v>
          </cell>
          <cell r="H403" t="str">
            <v>组装工</v>
          </cell>
        </row>
        <row r="404">
          <cell r="B404" t="str">
            <v>李博峰</v>
          </cell>
          <cell r="C404" t="e">
            <v>#VALUE!</v>
          </cell>
          <cell r="D404" t="str">
            <v>前台</v>
          </cell>
          <cell r="E404" t="str">
            <v>河北光华荣昌汽车部件有限公司</v>
          </cell>
          <cell r="F404" t="str">
            <v>座椅事业一部--金属件厂</v>
          </cell>
          <cell r="G404" t="str">
            <v>制造技术部-模具车间模具制造组</v>
          </cell>
          <cell r="H404" t="str">
            <v>工装模具装配钳工</v>
          </cell>
        </row>
        <row r="405">
          <cell r="B405" t="str">
            <v>胡文静</v>
          </cell>
          <cell r="C405" t="e">
            <v>#VALUE!</v>
          </cell>
          <cell r="D405" t="str">
            <v>前台</v>
          </cell>
          <cell r="E405" t="str">
            <v>河北光华荣昌汽车部件有限公司</v>
          </cell>
          <cell r="F405" t="str">
            <v>后视镜事业部</v>
          </cell>
          <cell r="G405" t="str">
            <v>注塑车间</v>
          </cell>
          <cell r="H405" t="str">
            <v>操作工</v>
          </cell>
        </row>
        <row r="406">
          <cell r="B406" t="str">
            <v>王健</v>
          </cell>
          <cell r="C406" t="e">
            <v>#VALUE!</v>
          </cell>
          <cell r="D406" t="str">
            <v>前台</v>
          </cell>
          <cell r="E406" t="str">
            <v>河北光华荣昌汽车部件有限公司</v>
          </cell>
          <cell r="F406" t="str">
            <v>座椅事业一部--金属件厂</v>
          </cell>
          <cell r="G406" t="str">
            <v>焊接车间</v>
          </cell>
          <cell r="H406" t="str">
            <v>双头车操作工</v>
          </cell>
        </row>
        <row r="407">
          <cell r="B407" t="str">
            <v>杜志贤</v>
          </cell>
          <cell r="C407" t="e">
            <v>#VALUE!</v>
          </cell>
          <cell r="D407" t="str">
            <v>前台</v>
          </cell>
          <cell r="E407" t="str">
            <v>河北光华荣昌汽车部件有限公司</v>
          </cell>
          <cell r="F407" t="str">
            <v>座椅事业一部--金属件厂</v>
          </cell>
          <cell r="G407" t="str">
            <v>焊接车间</v>
          </cell>
          <cell r="H407" t="str">
            <v>双头车操作工</v>
          </cell>
        </row>
        <row r="408">
          <cell r="B408" t="str">
            <v>石家鹏</v>
          </cell>
          <cell r="C408" t="e">
            <v>#VALUE!</v>
          </cell>
          <cell r="D408" t="str">
            <v>前台</v>
          </cell>
          <cell r="E408" t="str">
            <v>河北光华荣昌汽车部件有限公司</v>
          </cell>
          <cell r="F408" t="str">
            <v>座椅事业一部--金属件厂</v>
          </cell>
          <cell r="G408" t="str">
            <v>制造技术部-质量工艺科</v>
          </cell>
          <cell r="H408" t="str">
            <v>过程质量工程师</v>
          </cell>
        </row>
        <row r="409">
          <cell r="B409" t="str">
            <v>王福德</v>
          </cell>
          <cell r="C409" t="e">
            <v>#VALUE!</v>
          </cell>
          <cell r="D409" t="str">
            <v>前台</v>
          </cell>
          <cell r="E409" t="str">
            <v>河北光华荣昌汽车部件有限公司</v>
          </cell>
          <cell r="F409" t="str">
            <v>座椅事业一部--金属件厂</v>
          </cell>
          <cell r="G409" t="str">
            <v>生产管理科</v>
          </cell>
          <cell r="H409" t="str">
            <v>叉车工（上料）</v>
          </cell>
        </row>
        <row r="410">
          <cell r="B410" t="str">
            <v>李荣宽</v>
          </cell>
          <cell r="C410" t="e">
            <v>#VALUE!</v>
          </cell>
          <cell r="D410" t="str">
            <v>前台</v>
          </cell>
          <cell r="E410" t="str">
            <v>河北光华荣昌汽车部件有限公司</v>
          </cell>
          <cell r="F410" t="str">
            <v>后视镜事业部</v>
          </cell>
          <cell r="G410" t="str">
            <v>注塑车间</v>
          </cell>
          <cell r="H410" t="str">
            <v>操作工</v>
          </cell>
        </row>
        <row r="411">
          <cell r="B411" t="str">
            <v>郭来祥</v>
          </cell>
          <cell r="C411" t="e">
            <v>#VALUE!</v>
          </cell>
          <cell r="D411" t="str">
            <v>前台</v>
          </cell>
          <cell r="E411" t="str">
            <v>河北光华荣昌汽车部件有限公司</v>
          </cell>
          <cell r="F411" t="str">
            <v>座椅事业一部--座椅厂</v>
          </cell>
          <cell r="G411" t="str">
            <v>座椅总装车间</v>
          </cell>
          <cell r="H411" t="str">
            <v>组装工</v>
          </cell>
        </row>
        <row r="412">
          <cell r="B412" t="str">
            <v>张国营</v>
          </cell>
          <cell r="C412" t="e">
            <v>#VALUE!</v>
          </cell>
          <cell r="D412" t="str">
            <v>前台</v>
          </cell>
          <cell r="E412" t="str">
            <v>河北光华荣昌汽车部件有限公司</v>
          </cell>
          <cell r="F412" t="str">
            <v>座椅事业一部--金属件厂</v>
          </cell>
          <cell r="G412" t="str">
            <v>冲压弯管车间</v>
          </cell>
          <cell r="H412" t="str">
            <v>冲压工</v>
          </cell>
        </row>
        <row r="413">
          <cell r="B413" t="str">
            <v>马景富</v>
          </cell>
          <cell r="C413" t="e">
            <v>#VALUE!</v>
          </cell>
          <cell r="D413" t="str">
            <v>前台</v>
          </cell>
          <cell r="E413" t="str">
            <v>河北光华荣昌汽车部件有限公司</v>
          </cell>
          <cell r="F413" t="str">
            <v>座椅事业一部--金属件厂</v>
          </cell>
          <cell r="G413" t="str">
            <v>冲压弯管车间</v>
          </cell>
          <cell r="H413" t="str">
            <v>冲压工</v>
          </cell>
        </row>
        <row r="414">
          <cell r="B414" t="str">
            <v>祈俊才</v>
          </cell>
          <cell r="C414" t="str">
            <v>男</v>
          </cell>
          <cell r="D414" t="str">
            <v>前台</v>
          </cell>
          <cell r="E414" t="str">
            <v>河北光华荣昌汽车部件有限公司</v>
          </cell>
          <cell r="F414" t="str">
            <v>座椅事业一部--金属件厂</v>
          </cell>
          <cell r="G414" t="str">
            <v>冲压弯管车间</v>
          </cell>
          <cell r="H414" t="str">
            <v>冲压工</v>
          </cell>
        </row>
        <row r="415">
          <cell r="B415" t="str">
            <v>程连生</v>
          </cell>
          <cell r="C415" t="e">
            <v>#VALUE!</v>
          </cell>
          <cell r="D415" t="str">
            <v>前台</v>
          </cell>
          <cell r="E415" t="str">
            <v>河北光华荣昌汽车部件有限公司</v>
          </cell>
          <cell r="F415" t="str">
            <v>座椅事业一部--金属件厂</v>
          </cell>
          <cell r="G415" t="str">
            <v>冲压弯管车间</v>
          </cell>
          <cell r="H415" t="str">
            <v>冲压工</v>
          </cell>
        </row>
        <row r="416">
          <cell r="B416" t="str">
            <v>叶大富</v>
          </cell>
          <cell r="C416" t="str">
            <v>男</v>
          </cell>
          <cell r="D416" t="str">
            <v>前台</v>
          </cell>
          <cell r="E416" t="str">
            <v>河北光华荣昌汽车部件有限公司</v>
          </cell>
          <cell r="F416" t="str">
            <v>座椅事业一部--金属件厂</v>
          </cell>
          <cell r="G416" t="str">
            <v>冲压弯管车间</v>
          </cell>
          <cell r="H416" t="str">
            <v>冲压工</v>
          </cell>
        </row>
        <row r="417">
          <cell r="B417" t="str">
            <v>张俊婷</v>
          </cell>
          <cell r="C417" t="e">
            <v>#VALUE!</v>
          </cell>
          <cell r="D417" t="str">
            <v>前台</v>
          </cell>
          <cell r="E417" t="str">
            <v>河北光华荣昌汽车部件有限公司</v>
          </cell>
          <cell r="F417" t="str">
            <v>座椅事业一部--金属件厂</v>
          </cell>
          <cell r="G417" t="str">
            <v>底座装配车间</v>
          </cell>
          <cell r="H417" t="str">
            <v>组装工</v>
          </cell>
        </row>
        <row r="418">
          <cell r="B418" t="str">
            <v>于建凯</v>
          </cell>
          <cell r="C418" t="e">
            <v>#VALUE!</v>
          </cell>
          <cell r="D418" t="str">
            <v>前台</v>
          </cell>
          <cell r="E418" t="str">
            <v>河北光华荣昌汽车部件有限公司</v>
          </cell>
          <cell r="F418" t="str">
            <v>座椅事业一部--金属件厂</v>
          </cell>
          <cell r="G418" t="str">
            <v>底座装配车间</v>
          </cell>
          <cell r="H418" t="str">
            <v>组装工</v>
          </cell>
        </row>
        <row r="419">
          <cell r="B419" t="str">
            <v>李久远</v>
          </cell>
          <cell r="C419" t="e">
            <v>#VALUE!</v>
          </cell>
          <cell r="D419" t="str">
            <v>前台</v>
          </cell>
          <cell r="E419" t="str">
            <v>河北光华荣昌汽车部件有限公司</v>
          </cell>
          <cell r="F419" t="str">
            <v>座椅事业一部--金属件厂</v>
          </cell>
          <cell r="G419" t="str">
            <v>底座装配车间</v>
          </cell>
          <cell r="H419" t="str">
            <v>组装工</v>
          </cell>
        </row>
        <row r="420">
          <cell r="B420" t="str">
            <v>黄平贵</v>
          </cell>
          <cell r="C420" t="e">
            <v>#VALUE!</v>
          </cell>
          <cell r="D420" t="str">
            <v>前台</v>
          </cell>
          <cell r="E420" t="str">
            <v>河北光华荣昌汽车部件有限公司</v>
          </cell>
          <cell r="F420" t="str">
            <v>座椅事业一部--金属件厂</v>
          </cell>
          <cell r="G420" t="str">
            <v>底座装配车间</v>
          </cell>
          <cell r="H420" t="str">
            <v>组装工</v>
          </cell>
        </row>
        <row r="421">
          <cell r="B421" t="str">
            <v>刘万鹏</v>
          </cell>
          <cell r="C421" t="e">
            <v>#VALUE!</v>
          </cell>
          <cell r="D421" t="str">
            <v>前台</v>
          </cell>
          <cell r="E421" t="str">
            <v>河北光华荣昌汽车部件有限公司</v>
          </cell>
          <cell r="F421" t="str">
            <v>座椅事业一部--金属件厂</v>
          </cell>
          <cell r="G421" t="str">
            <v>底座装配车间</v>
          </cell>
          <cell r="H421" t="str">
            <v>组装工</v>
          </cell>
        </row>
        <row r="422">
          <cell r="B422" t="str">
            <v>陈志甲</v>
          </cell>
          <cell r="C422" t="e">
            <v>#VALUE!</v>
          </cell>
          <cell r="D422" t="str">
            <v>前台</v>
          </cell>
          <cell r="E422" t="str">
            <v>河北光华荣昌汽车部件有限公司</v>
          </cell>
          <cell r="F422" t="str">
            <v>座椅事业一部--金属件厂</v>
          </cell>
          <cell r="G422" t="str">
            <v>底座装配车间</v>
          </cell>
          <cell r="H422" t="str">
            <v>组装工</v>
          </cell>
        </row>
        <row r="423">
          <cell r="B423" t="str">
            <v>闻龙超</v>
          </cell>
          <cell r="C423" t="str">
            <v>男</v>
          </cell>
          <cell r="D423" t="str">
            <v>前台</v>
          </cell>
          <cell r="E423" t="str">
            <v>河北光华荣昌汽车部件有限公司</v>
          </cell>
          <cell r="F423" t="str">
            <v>座椅事业一部--金属件厂</v>
          </cell>
          <cell r="G423" t="str">
            <v>底座装配车间</v>
          </cell>
          <cell r="H423" t="str">
            <v>组装工</v>
          </cell>
        </row>
        <row r="424">
          <cell r="B424" t="str">
            <v>刘哲</v>
          </cell>
          <cell r="C424" t="e">
            <v>#VALUE!</v>
          </cell>
          <cell r="D424" t="str">
            <v>前台</v>
          </cell>
          <cell r="E424" t="str">
            <v>河北光华荣昌汽车部件有限公司</v>
          </cell>
          <cell r="F424" t="str">
            <v>座椅事业一部--金属件厂</v>
          </cell>
          <cell r="G424" t="str">
            <v>底座装配车间</v>
          </cell>
          <cell r="H424" t="str">
            <v>组装工</v>
          </cell>
        </row>
        <row r="425">
          <cell r="B425" t="str">
            <v>卢宇州</v>
          </cell>
          <cell r="C425" t="str">
            <v>男</v>
          </cell>
          <cell r="D425" t="str">
            <v>前台</v>
          </cell>
          <cell r="E425" t="str">
            <v>河北光华荣昌汽车部件有限公司</v>
          </cell>
          <cell r="F425" t="str">
            <v>座椅事业一部--金属件厂</v>
          </cell>
          <cell r="G425" t="str">
            <v>底座装配车间</v>
          </cell>
          <cell r="H425" t="str">
            <v>组装工</v>
          </cell>
        </row>
        <row r="426">
          <cell r="B426" t="str">
            <v>韩政邦</v>
          </cell>
          <cell r="C426" t="str">
            <v>男</v>
          </cell>
          <cell r="D426" t="str">
            <v>前台</v>
          </cell>
          <cell r="E426" t="str">
            <v>河北光华荣昌汽车部件有限公司</v>
          </cell>
          <cell r="F426" t="str">
            <v>座椅事业一部--金属件厂</v>
          </cell>
          <cell r="G426" t="str">
            <v>底座装配车间</v>
          </cell>
          <cell r="H426" t="str">
            <v>组装工</v>
          </cell>
        </row>
        <row r="427">
          <cell r="B427" t="str">
            <v>闫麟</v>
          </cell>
          <cell r="C427" t="str">
            <v>男</v>
          </cell>
          <cell r="D427" t="str">
            <v>前台</v>
          </cell>
          <cell r="E427" t="str">
            <v>河北光华荣昌汽车部件有限公司</v>
          </cell>
          <cell r="F427" t="str">
            <v>座椅事业一部--金属件厂</v>
          </cell>
          <cell r="G427" t="str">
            <v>底座装配车间</v>
          </cell>
          <cell r="H427" t="str">
            <v>组装工</v>
          </cell>
        </row>
        <row r="428">
          <cell r="B428" t="str">
            <v>刘新</v>
          </cell>
          <cell r="C428" t="str">
            <v>男</v>
          </cell>
          <cell r="D428" t="str">
            <v>前台</v>
          </cell>
          <cell r="E428" t="str">
            <v>河北光华荣昌汽车部件有限公司</v>
          </cell>
          <cell r="F428" t="str">
            <v>座椅事业一部--金属件厂</v>
          </cell>
          <cell r="G428" t="str">
            <v>底座装配车间</v>
          </cell>
          <cell r="H428" t="str">
            <v>组装工</v>
          </cell>
        </row>
        <row r="429">
          <cell r="B429" t="str">
            <v>王浩哲</v>
          </cell>
          <cell r="C429" t="str">
            <v>男</v>
          </cell>
          <cell r="D429" t="str">
            <v>前台</v>
          </cell>
          <cell r="E429" t="str">
            <v>河北光华荣昌汽车部件有限公司</v>
          </cell>
          <cell r="F429" t="str">
            <v>座椅事业一部--金属件厂</v>
          </cell>
          <cell r="G429" t="str">
            <v>底座装配车间</v>
          </cell>
          <cell r="H429" t="str">
            <v>组装工</v>
          </cell>
        </row>
        <row r="430">
          <cell r="B430" t="str">
            <v>王明辉</v>
          </cell>
          <cell r="C430" t="str">
            <v>男</v>
          </cell>
          <cell r="D430" t="str">
            <v>前台</v>
          </cell>
          <cell r="E430" t="str">
            <v>河北光华荣昌汽车部件有限公司</v>
          </cell>
          <cell r="F430" t="str">
            <v>座椅事业一部--金属件厂</v>
          </cell>
          <cell r="G430" t="str">
            <v>底座装配车间</v>
          </cell>
          <cell r="H430" t="str">
            <v>组装工</v>
          </cell>
        </row>
        <row r="431">
          <cell r="B431" t="str">
            <v>姚淘淘</v>
          </cell>
          <cell r="C431" t="str">
            <v>男</v>
          </cell>
          <cell r="D431" t="str">
            <v>前台</v>
          </cell>
          <cell r="E431" t="str">
            <v>河北光华荣昌汽车部件有限公司</v>
          </cell>
          <cell r="F431" t="str">
            <v>座椅事业一部--金属件厂</v>
          </cell>
          <cell r="G431" t="str">
            <v>底座装配车间</v>
          </cell>
          <cell r="H431" t="str">
            <v>组装工</v>
          </cell>
        </row>
        <row r="432">
          <cell r="B432" t="str">
            <v>康博</v>
          </cell>
          <cell r="C432" t="str">
            <v>男</v>
          </cell>
          <cell r="D432" t="str">
            <v>前台</v>
          </cell>
          <cell r="E432" t="str">
            <v>河北光华荣昌汽车部件有限公司</v>
          </cell>
          <cell r="F432" t="str">
            <v>座椅事业一部--金属件厂</v>
          </cell>
          <cell r="G432" t="str">
            <v>底座装配车间</v>
          </cell>
          <cell r="H432" t="str">
            <v>组装工</v>
          </cell>
        </row>
        <row r="433">
          <cell r="B433" t="str">
            <v>杨航睿</v>
          </cell>
          <cell r="C433" t="str">
            <v>男</v>
          </cell>
          <cell r="D433" t="str">
            <v>前台</v>
          </cell>
          <cell r="E433" t="str">
            <v>河北光华荣昌汽车部件有限公司</v>
          </cell>
          <cell r="F433" t="str">
            <v>座椅事业一部--金属件厂</v>
          </cell>
          <cell r="G433" t="str">
            <v>底座装配车间</v>
          </cell>
          <cell r="H433" t="str">
            <v>组装工</v>
          </cell>
        </row>
        <row r="434">
          <cell r="B434" t="str">
            <v>刘金汭</v>
          </cell>
          <cell r="C434" t="str">
            <v>男</v>
          </cell>
          <cell r="D434" t="str">
            <v>前台</v>
          </cell>
          <cell r="E434" t="str">
            <v>河北光华荣昌汽车部件有限公司</v>
          </cell>
          <cell r="F434" t="str">
            <v>座椅事业一部--金属件厂</v>
          </cell>
          <cell r="G434" t="str">
            <v>底座装配车间</v>
          </cell>
          <cell r="H434" t="str">
            <v>组装工</v>
          </cell>
        </row>
        <row r="435">
          <cell r="B435" t="str">
            <v>陈刚</v>
          </cell>
          <cell r="C435" t="e">
            <v>#VALUE!</v>
          </cell>
          <cell r="D435" t="str">
            <v>前台</v>
          </cell>
          <cell r="E435" t="str">
            <v>河北光华荣昌汽车部件有限公司</v>
          </cell>
          <cell r="F435" t="str">
            <v>座椅事业一部--金属件厂</v>
          </cell>
          <cell r="G435" t="str">
            <v>金属件厂</v>
          </cell>
          <cell r="H435" t="str">
            <v>金属件厂厂长</v>
          </cell>
        </row>
        <row r="436">
          <cell r="B436" t="str">
            <v>张一莹</v>
          </cell>
          <cell r="C436" t="e">
            <v>#VALUE!</v>
          </cell>
          <cell r="D436" t="str">
            <v>前台</v>
          </cell>
          <cell r="E436" t="str">
            <v>河北光华荣昌汽车部件有限公司</v>
          </cell>
          <cell r="F436" t="str">
            <v>座椅事业一部--座椅厂</v>
          </cell>
          <cell r="G436" t="str">
            <v>缝纫车间</v>
          </cell>
          <cell r="H436" t="str">
            <v>缝纫工</v>
          </cell>
        </row>
        <row r="437">
          <cell r="B437" t="str">
            <v>张涵</v>
          </cell>
          <cell r="C437" t="e">
            <v>#VALUE!</v>
          </cell>
          <cell r="D437" t="str">
            <v>前台</v>
          </cell>
          <cell r="E437" t="str">
            <v>河北光华荣昌汽车部件有限公司</v>
          </cell>
          <cell r="F437" t="str">
            <v>座椅事业一部--座椅厂</v>
          </cell>
          <cell r="G437" t="str">
            <v>制造技术部</v>
          </cell>
          <cell r="H437" t="str">
            <v>体系员</v>
          </cell>
        </row>
        <row r="438">
          <cell r="B438" t="str">
            <v>赵长楷</v>
          </cell>
          <cell r="C438" t="e">
            <v>#VALUE!</v>
          </cell>
          <cell r="D438" t="str">
            <v>前台</v>
          </cell>
          <cell r="E438" t="str">
            <v>河北光华荣昌汽车部件有限公司</v>
          </cell>
          <cell r="F438" t="str">
            <v>座椅事业一部--金属件厂</v>
          </cell>
          <cell r="G438" t="str">
            <v>冲压弯管车间</v>
          </cell>
          <cell r="H438" t="str">
            <v>冲压工</v>
          </cell>
        </row>
        <row r="439">
          <cell r="B439" t="str">
            <v>闻龙庆</v>
          </cell>
          <cell r="C439" t="e">
            <v>#VALUE!</v>
          </cell>
          <cell r="D439" t="str">
            <v>前台</v>
          </cell>
          <cell r="E439" t="str">
            <v>河北光华荣昌汽车部件有限公司</v>
          </cell>
          <cell r="F439" t="str">
            <v>座椅事业一部--金属件厂</v>
          </cell>
          <cell r="G439" t="str">
            <v>制造技术部-质量工艺科</v>
          </cell>
          <cell r="H439" t="str">
            <v>过程质量工程师</v>
          </cell>
        </row>
        <row r="440">
          <cell r="B440" t="str">
            <v>邓春辉</v>
          </cell>
          <cell r="C440" t="e">
            <v>#VALUE!</v>
          </cell>
          <cell r="D440" t="str">
            <v>前台</v>
          </cell>
          <cell r="E440" t="str">
            <v>河北光华荣昌汽车部件有限公司</v>
          </cell>
          <cell r="F440" t="str">
            <v>后视镜事业部</v>
          </cell>
          <cell r="G440" t="str">
            <v>后视镜组装车间</v>
          </cell>
          <cell r="H440" t="str">
            <v>组装工</v>
          </cell>
        </row>
        <row r="441">
          <cell r="B441" t="str">
            <v>韩雪</v>
          </cell>
          <cell r="C441" t="e">
            <v>#VALUE!</v>
          </cell>
          <cell r="D441" t="str">
            <v>前台</v>
          </cell>
          <cell r="E441" t="str">
            <v>河北光华荣昌汽车部件有限公司</v>
          </cell>
          <cell r="F441" t="str">
            <v>后视镜事业部</v>
          </cell>
          <cell r="G441" t="str">
            <v>后视镜组装车间</v>
          </cell>
          <cell r="H441" t="str">
            <v>组装工</v>
          </cell>
        </row>
        <row r="442">
          <cell r="B442" t="str">
            <v>马少崧</v>
          </cell>
          <cell r="C442" t="e">
            <v>#VALUE!</v>
          </cell>
          <cell r="D442" t="str">
            <v>前台</v>
          </cell>
          <cell r="E442" t="str">
            <v>河北光华荣昌汽车部件有限公司</v>
          </cell>
          <cell r="F442" t="str">
            <v>座椅事业一部--金属件厂</v>
          </cell>
          <cell r="G442" t="str">
            <v>制造技术部-模具车间设计组</v>
          </cell>
          <cell r="H442" t="str">
            <v>管培生</v>
          </cell>
        </row>
        <row r="443">
          <cell r="B443" t="str">
            <v>邢凯月</v>
          </cell>
          <cell r="C443" t="e">
            <v>#VALUE!</v>
          </cell>
          <cell r="D443" t="str">
            <v>前台</v>
          </cell>
          <cell r="E443" t="str">
            <v>河北光华荣昌汽车部件有限公司</v>
          </cell>
          <cell r="F443" t="str">
            <v>座椅事业一部--金属件厂</v>
          </cell>
          <cell r="G443" t="str">
            <v>制造技术部-质量工艺科</v>
          </cell>
          <cell r="H443" t="str">
            <v>外检员</v>
          </cell>
        </row>
        <row r="444">
          <cell r="B444" t="str">
            <v>杨莉莉</v>
          </cell>
          <cell r="C444" t="e">
            <v>#VALUE!</v>
          </cell>
          <cell r="D444" t="str">
            <v>前台</v>
          </cell>
          <cell r="E444" t="str">
            <v>河北光华荣昌汽车部件有限公司</v>
          </cell>
          <cell r="F444" t="str">
            <v>座椅事业一部--金属件厂</v>
          </cell>
          <cell r="G444" t="str">
            <v>底座装配车间</v>
          </cell>
          <cell r="H444" t="str">
            <v>组装工</v>
          </cell>
        </row>
        <row r="445">
          <cell r="B445" t="str">
            <v>刘瑞杰</v>
          </cell>
          <cell r="C445" t="e">
            <v>#VALUE!</v>
          </cell>
          <cell r="D445" t="str">
            <v>前台</v>
          </cell>
          <cell r="E445" t="str">
            <v>河北光华荣昌汽车部件有限公司</v>
          </cell>
          <cell r="F445" t="str">
            <v>座椅事业一部--金属件厂</v>
          </cell>
          <cell r="G445" t="str">
            <v>生产管理科</v>
          </cell>
          <cell r="H445" t="str">
            <v>库管员</v>
          </cell>
        </row>
        <row r="446">
          <cell r="B446" t="str">
            <v>刘香荣</v>
          </cell>
          <cell r="C446" t="e">
            <v>#VALUE!</v>
          </cell>
          <cell r="D446" t="str">
            <v>前台</v>
          </cell>
          <cell r="E446" t="str">
            <v>河北光华荣昌汽车部件有限公司</v>
          </cell>
          <cell r="F446" t="str">
            <v>后视镜事业部</v>
          </cell>
          <cell r="G446" t="str">
            <v>后视镜组装车间</v>
          </cell>
          <cell r="H446" t="str">
            <v>组装工</v>
          </cell>
        </row>
        <row r="447">
          <cell r="B447" t="str">
            <v>吕文贺</v>
          </cell>
          <cell r="C447" t="e">
            <v>#VALUE!</v>
          </cell>
          <cell r="D447" t="str">
            <v>前台</v>
          </cell>
          <cell r="E447" t="str">
            <v>河北光华荣昌汽车部件有限公司</v>
          </cell>
          <cell r="F447" t="str">
            <v>后视镜事业部</v>
          </cell>
          <cell r="G447" t="str">
            <v>后视镜组装车间</v>
          </cell>
          <cell r="H447" t="str">
            <v>组装工</v>
          </cell>
        </row>
        <row r="448">
          <cell r="B448" t="str">
            <v>李元</v>
          </cell>
          <cell r="C448" t="e">
            <v>#VALUE!</v>
          </cell>
          <cell r="D448" t="str">
            <v>前台</v>
          </cell>
          <cell r="E448" t="str">
            <v>河北光华荣昌汽车部件有限公司</v>
          </cell>
          <cell r="F448" t="str">
            <v>座椅事业一部--金属件厂</v>
          </cell>
          <cell r="G448" t="str">
            <v>焊接车间</v>
          </cell>
          <cell r="H448" t="str">
            <v>摆件工</v>
          </cell>
        </row>
        <row r="449">
          <cell r="B449" t="str">
            <v>杨玉香</v>
          </cell>
          <cell r="C449" t="e">
            <v>#VALUE!</v>
          </cell>
          <cell r="D449" t="str">
            <v>前台</v>
          </cell>
          <cell r="E449" t="str">
            <v>河北光华荣昌汽车部件有限公司</v>
          </cell>
          <cell r="F449" t="str">
            <v>座椅事业一部--座椅厂</v>
          </cell>
          <cell r="G449" t="str">
            <v>座椅总装车间</v>
          </cell>
          <cell r="H449" t="str">
            <v>检验员</v>
          </cell>
        </row>
        <row r="450">
          <cell r="B450" t="str">
            <v>岳增帅</v>
          </cell>
          <cell r="C450" t="e">
            <v>#VALUE!</v>
          </cell>
          <cell r="D450" t="str">
            <v>前台</v>
          </cell>
          <cell r="E450" t="str">
            <v>河北光华荣昌汽车部件有限公司</v>
          </cell>
          <cell r="F450" t="str">
            <v>座椅事业一部--座椅厂</v>
          </cell>
          <cell r="G450" t="str">
            <v>座椅总装车间</v>
          </cell>
          <cell r="H450" t="str">
            <v>检验员</v>
          </cell>
        </row>
        <row r="451">
          <cell r="B451" t="str">
            <v>张梦凡</v>
          </cell>
          <cell r="C451" t="e">
            <v>#VALUE!</v>
          </cell>
          <cell r="D451" t="str">
            <v>前台</v>
          </cell>
          <cell r="E451" t="str">
            <v>河北光华荣昌汽车部件有限公司</v>
          </cell>
          <cell r="F451" t="str">
            <v>座椅事业一部--金属件厂</v>
          </cell>
          <cell r="G451" t="str">
            <v>总经办-安环科</v>
          </cell>
          <cell r="H451" t="str">
            <v>安环文员</v>
          </cell>
        </row>
        <row r="452">
          <cell r="B452" t="str">
            <v>王訾强</v>
          </cell>
          <cell r="C452" t="e">
            <v>#VALUE!</v>
          </cell>
          <cell r="D452" t="str">
            <v>前台</v>
          </cell>
          <cell r="E452" t="str">
            <v>河北光华荣昌汽车部件有限公司</v>
          </cell>
          <cell r="F452" t="str">
            <v>座椅事业一部--座椅厂</v>
          </cell>
          <cell r="G452" t="str">
            <v>座椅总装车间</v>
          </cell>
          <cell r="H452" t="str">
            <v>组装工</v>
          </cell>
        </row>
        <row r="453">
          <cell r="B453" t="str">
            <v>张晨晨</v>
          </cell>
          <cell r="C453" t="e">
            <v>#VALUE!</v>
          </cell>
          <cell r="D453" t="str">
            <v>前台</v>
          </cell>
          <cell r="E453" t="str">
            <v>河北光华荣昌汽车部件有限公司</v>
          </cell>
          <cell r="F453" t="str">
            <v>座椅事业一部--座椅厂</v>
          </cell>
          <cell r="G453" t="str">
            <v>座椅总装车间</v>
          </cell>
          <cell r="H453" t="str">
            <v>检验员</v>
          </cell>
        </row>
        <row r="454">
          <cell r="B454" t="str">
            <v>王文轩</v>
          </cell>
          <cell r="C454" t="e">
            <v>#VALUE!</v>
          </cell>
          <cell r="D454" t="str">
            <v>前台</v>
          </cell>
          <cell r="E454" t="str">
            <v>河北光华荣昌汽车部件有限公司</v>
          </cell>
          <cell r="F454" t="str">
            <v>座椅事业一部--座椅厂</v>
          </cell>
          <cell r="G454" t="str">
            <v>制造技术部-质量工艺科</v>
          </cell>
          <cell r="H454" t="str">
            <v>过程质量工程师</v>
          </cell>
        </row>
        <row r="455">
          <cell r="B455" t="str">
            <v>王兴祖</v>
          </cell>
          <cell r="C455" t="e">
            <v>#VALUE!</v>
          </cell>
          <cell r="D455" t="str">
            <v>前台</v>
          </cell>
          <cell r="E455" t="str">
            <v>河北光华荣昌汽车部件有限公司</v>
          </cell>
          <cell r="F455" t="str">
            <v>座椅事业一部--金属件厂</v>
          </cell>
          <cell r="G455" t="str">
            <v>底座装配车间</v>
          </cell>
          <cell r="H455" t="str">
            <v>组装工</v>
          </cell>
        </row>
        <row r="456">
          <cell r="B456" t="str">
            <v>孙英健</v>
          </cell>
          <cell r="C456" t="e">
            <v>#VALUE!</v>
          </cell>
          <cell r="D456" t="str">
            <v>前台</v>
          </cell>
          <cell r="E456" t="str">
            <v>河北光华荣昌汽车部件有限公司</v>
          </cell>
          <cell r="F456" t="str">
            <v>座椅事业一部--金属件厂</v>
          </cell>
          <cell r="G456" t="str">
            <v>底座装配车间</v>
          </cell>
          <cell r="H456" t="str">
            <v>组装工</v>
          </cell>
        </row>
        <row r="457">
          <cell r="B457" t="str">
            <v>高子煊</v>
          </cell>
          <cell r="C457" t="e">
            <v>#VALUE!</v>
          </cell>
          <cell r="D457" t="str">
            <v>前台</v>
          </cell>
          <cell r="E457" t="str">
            <v>河北光华荣昌汽车部件有限公司</v>
          </cell>
          <cell r="F457" t="str">
            <v>座椅事业一部--金属件厂</v>
          </cell>
          <cell r="G457" t="str">
            <v>底座装配车间</v>
          </cell>
          <cell r="H457" t="str">
            <v>组装工</v>
          </cell>
        </row>
        <row r="458">
          <cell r="B458" t="str">
            <v>张明豪</v>
          </cell>
          <cell r="C458" t="e">
            <v>#VALUE!</v>
          </cell>
          <cell r="D458" t="str">
            <v>前台</v>
          </cell>
          <cell r="E458" t="str">
            <v>河北光华荣昌汽车部件有限公司</v>
          </cell>
          <cell r="F458" t="str">
            <v>座椅事业一部--金属件厂</v>
          </cell>
          <cell r="G458" t="str">
            <v>底座装配车间</v>
          </cell>
          <cell r="H458" t="str">
            <v>组装工</v>
          </cell>
        </row>
        <row r="459">
          <cell r="B459" t="str">
            <v>刘宝洪</v>
          </cell>
          <cell r="C459" t="e">
            <v>#VALUE!</v>
          </cell>
          <cell r="D459" t="str">
            <v>前台</v>
          </cell>
          <cell r="E459" t="str">
            <v>河北光华荣昌汽车部件有限公司</v>
          </cell>
          <cell r="F459" t="str">
            <v>座椅事业一部--金属件厂</v>
          </cell>
          <cell r="G459" t="str">
            <v>电泳车间</v>
          </cell>
          <cell r="H459" t="str">
            <v>挂件工</v>
          </cell>
        </row>
        <row r="460">
          <cell r="B460" t="str">
            <v>臧洪瑞</v>
          </cell>
          <cell r="C460" t="e">
            <v>#VALUE!</v>
          </cell>
          <cell r="D460" t="str">
            <v>前台</v>
          </cell>
          <cell r="E460" t="str">
            <v>河北光华荣昌汽车部件有限公司</v>
          </cell>
          <cell r="F460" t="str">
            <v>座椅事业一部--金属件厂</v>
          </cell>
          <cell r="G460" t="str">
            <v>电泳车间</v>
          </cell>
          <cell r="H460" t="str">
            <v>挂件工</v>
          </cell>
        </row>
        <row r="461">
          <cell r="B461" t="str">
            <v>闫庆军</v>
          </cell>
          <cell r="C461" t="str">
            <v>男</v>
          </cell>
          <cell r="D461" t="str">
            <v>前台</v>
          </cell>
          <cell r="E461" t="str">
            <v>河北光华荣昌汽车部件有限公司</v>
          </cell>
          <cell r="F461" t="str">
            <v>座椅事业一部--金属件厂</v>
          </cell>
          <cell r="G461" t="str">
            <v>电泳车间</v>
          </cell>
          <cell r="H461" t="str">
            <v>挂件工</v>
          </cell>
        </row>
        <row r="462">
          <cell r="B462" t="str">
            <v>徐淑珍</v>
          </cell>
          <cell r="C462" t="str">
            <v>女</v>
          </cell>
          <cell r="D462" t="str">
            <v>前台</v>
          </cell>
          <cell r="E462" t="str">
            <v>河北光华荣昌汽车部件有限公司</v>
          </cell>
          <cell r="F462" t="str">
            <v>座椅事业一部--金属件厂</v>
          </cell>
          <cell r="G462" t="str">
            <v>电泳车间</v>
          </cell>
          <cell r="H462" t="str">
            <v>挂件工</v>
          </cell>
        </row>
        <row r="463">
          <cell r="B463" t="str">
            <v>张瑞丽</v>
          </cell>
          <cell r="C463" t="str">
            <v>女</v>
          </cell>
          <cell r="D463" t="str">
            <v>前台</v>
          </cell>
          <cell r="E463" t="str">
            <v>河北光华荣昌汽车部件有限公司</v>
          </cell>
          <cell r="F463" t="str">
            <v>座椅事业一部--金属件厂</v>
          </cell>
          <cell r="G463" t="str">
            <v>电泳车间</v>
          </cell>
          <cell r="H463" t="str">
            <v>挂件工</v>
          </cell>
        </row>
        <row r="464">
          <cell r="B464" t="str">
            <v>宋海兰</v>
          </cell>
          <cell r="C464" t="str">
            <v>女</v>
          </cell>
          <cell r="D464" t="str">
            <v>前台</v>
          </cell>
          <cell r="E464" t="str">
            <v>河北光华荣昌汽车部件有限公司</v>
          </cell>
          <cell r="F464" t="str">
            <v>座椅事业一部--金属件厂</v>
          </cell>
          <cell r="G464" t="str">
            <v>电泳车间</v>
          </cell>
          <cell r="H464" t="str">
            <v>挂件工</v>
          </cell>
        </row>
        <row r="465">
          <cell r="B465" t="str">
            <v>陈华</v>
          </cell>
          <cell r="C465" t="str">
            <v>女</v>
          </cell>
          <cell r="D465" t="str">
            <v>前台</v>
          </cell>
          <cell r="E465" t="str">
            <v>河北光华荣昌汽车部件有限公司</v>
          </cell>
          <cell r="F465" t="str">
            <v>座椅事业一部--金属件厂</v>
          </cell>
          <cell r="G465" t="str">
            <v>电泳车间</v>
          </cell>
          <cell r="H465" t="str">
            <v>挂件工</v>
          </cell>
        </row>
        <row r="466">
          <cell r="B466" t="str">
            <v>赵春娥</v>
          </cell>
          <cell r="C466" t="str">
            <v>女</v>
          </cell>
          <cell r="D466" t="str">
            <v>前台</v>
          </cell>
          <cell r="E466" t="str">
            <v>河北光华荣昌汽车部件有限公司</v>
          </cell>
          <cell r="F466" t="str">
            <v>座椅事业一部--金属件厂</v>
          </cell>
          <cell r="G466" t="str">
            <v>电泳车间</v>
          </cell>
          <cell r="H466" t="str">
            <v>挂件工</v>
          </cell>
        </row>
        <row r="467">
          <cell r="B467" t="str">
            <v>范秀花</v>
          </cell>
          <cell r="C467" t="e">
            <v>#VALUE!</v>
          </cell>
          <cell r="D467" t="str">
            <v>前台</v>
          </cell>
          <cell r="E467" t="str">
            <v>河北光华荣昌汽车部件有限公司</v>
          </cell>
          <cell r="F467" t="str">
            <v>座椅事业一部--金属件厂</v>
          </cell>
          <cell r="G467" t="str">
            <v>焊接车间</v>
          </cell>
          <cell r="H467" t="str">
            <v>摆件工</v>
          </cell>
        </row>
        <row r="468">
          <cell r="B468" t="str">
            <v>刘娟娟</v>
          </cell>
          <cell r="C468" t="e">
            <v>#VALUE!</v>
          </cell>
          <cell r="D468" t="str">
            <v>前台</v>
          </cell>
          <cell r="E468" t="str">
            <v>河北光华荣昌汽车部件有限公司</v>
          </cell>
          <cell r="F468" t="str">
            <v>座椅事业一部--金属件厂</v>
          </cell>
          <cell r="G468" t="str">
            <v>焊接车间</v>
          </cell>
          <cell r="H468" t="str">
            <v>摆件工</v>
          </cell>
        </row>
        <row r="469">
          <cell r="B469" t="str">
            <v>孙明明</v>
          </cell>
          <cell r="C469" t="e">
            <v>#VALUE!</v>
          </cell>
          <cell r="D469" t="str">
            <v>前台</v>
          </cell>
          <cell r="E469" t="str">
            <v>河北光华荣昌汽车部件有限公司</v>
          </cell>
          <cell r="F469" t="str">
            <v>座椅事业一部--金属件厂</v>
          </cell>
          <cell r="G469" t="str">
            <v>焊接车间</v>
          </cell>
          <cell r="H469" t="str">
            <v>摆件工</v>
          </cell>
        </row>
        <row r="470">
          <cell r="B470" t="str">
            <v>秦耀政</v>
          </cell>
          <cell r="C470" t="e">
            <v>#VALUE!</v>
          </cell>
          <cell r="D470" t="str">
            <v>前台</v>
          </cell>
          <cell r="E470" t="str">
            <v>河北光华荣昌汽车部件有限公司</v>
          </cell>
          <cell r="F470" t="str">
            <v>座椅事业一部--金属件厂</v>
          </cell>
          <cell r="G470" t="str">
            <v>焊接车间</v>
          </cell>
          <cell r="H470" t="str">
            <v>摆件工</v>
          </cell>
        </row>
        <row r="471">
          <cell r="B471" t="str">
            <v>胡翠翠</v>
          </cell>
          <cell r="C471" t="e">
            <v>#VALUE!</v>
          </cell>
          <cell r="D471" t="str">
            <v>前台</v>
          </cell>
          <cell r="E471" t="str">
            <v>河北光华荣昌汽车部件有限公司</v>
          </cell>
          <cell r="F471" t="str">
            <v>座椅事业一部--金属件厂</v>
          </cell>
          <cell r="G471" t="str">
            <v>焊接车间</v>
          </cell>
          <cell r="H471" t="str">
            <v>摆件工</v>
          </cell>
        </row>
        <row r="472">
          <cell r="B472" t="str">
            <v>孙学文</v>
          </cell>
          <cell r="C472" t="e">
            <v>#VALUE!</v>
          </cell>
          <cell r="D472" t="str">
            <v>前台</v>
          </cell>
          <cell r="E472" t="str">
            <v>河北光华荣昌汽车部件有限公司</v>
          </cell>
          <cell r="F472" t="str">
            <v>座椅事业一部--金属件厂</v>
          </cell>
          <cell r="G472" t="str">
            <v>焊接车间</v>
          </cell>
          <cell r="H472" t="str">
            <v>摆件工</v>
          </cell>
        </row>
        <row r="473">
          <cell r="B473" t="str">
            <v>郭俊文</v>
          </cell>
          <cell r="C473" t="e">
            <v>#VALUE!</v>
          </cell>
          <cell r="D473" t="str">
            <v>前台</v>
          </cell>
          <cell r="E473" t="str">
            <v>河北光华荣昌汽车部件有限公司</v>
          </cell>
          <cell r="F473" t="str">
            <v>座椅事业一部--金属件厂</v>
          </cell>
          <cell r="G473" t="str">
            <v>焊接车间</v>
          </cell>
          <cell r="H473" t="str">
            <v>摆件工</v>
          </cell>
        </row>
        <row r="474">
          <cell r="B474" t="str">
            <v>赵晶晶</v>
          </cell>
          <cell r="C474" t="e">
            <v>#VALUE!</v>
          </cell>
          <cell r="D474" t="str">
            <v>前台</v>
          </cell>
          <cell r="E474" t="str">
            <v>河北光华荣昌汽车部件有限公司</v>
          </cell>
          <cell r="F474" t="str">
            <v>座椅事业一部--金属件厂</v>
          </cell>
          <cell r="G474" t="str">
            <v>焊接车间</v>
          </cell>
          <cell r="H474" t="str">
            <v>摆件工</v>
          </cell>
        </row>
        <row r="475">
          <cell r="B475" t="str">
            <v>曹如霞</v>
          </cell>
          <cell r="C475" t="e">
            <v>#VALUE!</v>
          </cell>
          <cell r="D475" t="str">
            <v>前台</v>
          </cell>
          <cell r="E475" t="str">
            <v>河北光华荣昌汽车部件有限公司</v>
          </cell>
          <cell r="F475" t="str">
            <v>座椅事业一部--金属件厂</v>
          </cell>
          <cell r="G475" t="str">
            <v>焊接车间</v>
          </cell>
          <cell r="H475" t="str">
            <v>摆件工</v>
          </cell>
        </row>
        <row r="476">
          <cell r="B476" t="str">
            <v>邓福海</v>
          </cell>
          <cell r="C476" t="e">
            <v>#VALUE!</v>
          </cell>
          <cell r="D476" t="str">
            <v>前台</v>
          </cell>
          <cell r="E476" t="str">
            <v>河北光华荣昌汽车部件有限公司</v>
          </cell>
          <cell r="F476" t="str">
            <v>座椅事业一部--金属件厂</v>
          </cell>
          <cell r="G476" t="str">
            <v>焊接车间</v>
          </cell>
          <cell r="H476" t="str">
            <v>摆件工</v>
          </cell>
        </row>
        <row r="477">
          <cell r="B477" t="str">
            <v>滕爱文</v>
          </cell>
          <cell r="C477" t="e">
            <v>#VALUE!</v>
          </cell>
          <cell r="D477" t="str">
            <v>前台</v>
          </cell>
          <cell r="E477" t="str">
            <v>河北光华荣昌汽车部件有限公司</v>
          </cell>
          <cell r="F477" t="str">
            <v>座椅事业一部--金属件厂</v>
          </cell>
          <cell r="G477" t="str">
            <v>焊接车间</v>
          </cell>
          <cell r="H477" t="str">
            <v>摆件工</v>
          </cell>
        </row>
        <row r="478">
          <cell r="B478" t="str">
            <v>刘厚腾</v>
          </cell>
          <cell r="C478" t="e">
            <v>#VALUE!</v>
          </cell>
          <cell r="D478" t="str">
            <v>前台</v>
          </cell>
          <cell r="E478" t="str">
            <v>河北光华荣昌汽车部件有限公司</v>
          </cell>
          <cell r="F478" t="str">
            <v>座椅事业一部--金属件厂</v>
          </cell>
          <cell r="G478" t="str">
            <v>焊接车间</v>
          </cell>
          <cell r="H478" t="str">
            <v>摆件工</v>
          </cell>
        </row>
        <row r="479">
          <cell r="B479" t="str">
            <v>王金玉</v>
          </cell>
          <cell r="C479" t="e">
            <v>#VALUE!</v>
          </cell>
          <cell r="D479" t="str">
            <v>前台</v>
          </cell>
          <cell r="E479" t="str">
            <v>河北光华荣昌汽车部件有限公司</v>
          </cell>
          <cell r="F479" t="str">
            <v>座椅事业一部--金属件厂</v>
          </cell>
          <cell r="G479" t="str">
            <v>焊接车间</v>
          </cell>
          <cell r="H479" t="str">
            <v>摆件工</v>
          </cell>
        </row>
        <row r="480">
          <cell r="B480" t="str">
            <v>孟祥广</v>
          </cell>
          <cell r="C480" t="e">
            <v>#VALUE!</v>
          </cell>
          <cell r="D480" t="str">
            <v>前台</v>
          </cell>
          <cell r="E480" t="str">
            <v>河北光华荣昌汽车部件有限公司</v>
          </cell>
          <cell r="F480" t="str">
            <v>座椅事业一部--金属件厂</v>
          </cell>
          <cell r="G480" t="str">
            <v>焊接车间</v>
          </cell>
          <cell r="H480" t="str">
            <v>焊工</v>
          </cell>
        </row>
        <row r="481">
          <cell r="B481" t="str">
            <v>李树昶</v>
          </cell>
          <cell r="C481" t="e">
            <v>#VALUE!</v>
          </cell>
          <cell r="D481" t="str">
            <v>前台</v>
          </cell>
          <cell r="E481" t="str">
            <v>河北光华荣昌汽车部件有限公司</v>
          </cell>
          <cell r="F481" t="str">
            <v>座椅事业一部--金属件厂</v>
          </cell>
          <cell r="G481" t="str">
            <v>焊接车间</v>
          </cell>
          <cell r="H481" t="str">
            <v>摆件工</v>
          </cell>
        </row>
        <row r="482">
          <cell r="B482" t="str">
            <v>于德雨</v>
          </cell>
          <cell r="C482" t="e">
            <v>#VALUE!</v>
          </cell>
          <cell r="D482" t="str">
            <v>前台</v>
          </cell>
          <cell r="E482" t="str">
            <v>河北光华荣昌汽车部件有限公司</v>
          </cell>
          <cell r="F482" t="str">
            <v>座椅事业一部--金属件厂</v>
          </cell>
          <cell r="G482" t="str">
            <v>焊接车间</v>
          </cell>
          <cell r="H482" t="str">
            <v>摆件工</v>
          </cell>
        </row>
        <row r="483">
          <cell r="B483" t="str">
            <v>高磊</v>
          </cell>
          <cell r="C483" t="e">
            <v>#VALUE!</v>
          </cell>
          <cell r="D483" t="str">
            <v>前台</v>
          </cell>
          <cell r="E483" t="str">
            <v>河北光华荣昌汽车部件有限公司</v>
          </cell>
          <cell r="F483" t="str">
            <v>座椅事业一部--金属件厂</v>
          </cell>
          <cell r="G483" t="str">
            <v>焊接车间</v>
          </cell>
          <cell r="H483" t="str">
            <v>焊工</v>
          </cell>
        </row>
        <row r="484">
          <cell r="B484" t="str">
            <v>徐嘉乐</v>
          </cell>
          <cell r="C484" t="e">
            <v>#VALUE!</v>
          </cell>
          <cell r="D484" t="str">
            <v>前台</v>
          </cell>
          <cell r="E484" t="str">
            <v>河北光华荣昌汽车部件有限公司</v>
          </cell>
          <cell r="F484" t="str">
            <v>座椅事业一部--金属件厂</v>
          </cell>
          <cell r="G484" t="str">
            <v>焊接车间</v>
          </cell>
          <cell r="H484" t="str">
            <v>摆件工</v>
          </cell>
        </row>
        <row r="485">
          <cell r="B485" t="str">
            <v>耿浩玮</v>
          </cell>
          <cell r="C485" t="str">
            <v>男</v>
          </cell>
          <cell r="D485" t="str">
            <v>前台</v>
          </cell>
          <cell r="E485" t="str">
            <v>河北光华荣昌汽车部件有限公司</v>
          </cell>
          <cell r="F485" t="str">
            <v>座椅事业一部--金属件厂</v>
          </cell>
          <cell r="G485" t="str">
            <v>焊接车间</v>
          </cell>
          <cell r="H485" t="str">
            <v>摆件工</v>
          </cell>
        </row>
        <row r="486">
          <cell r="B486" t="str">
            <v>刘龙祥</v>
          </cell>
          <cell r="C486" t="str">
            <v>男</v>
          </cell>
          <cell r="D486" t="str">
            <v>前台</v>
          </cell>
          <cell r="E486" t="str">
            <v>河北光华荣昌汽车部件有限公司</v>
          </cell>
          <cell r="F486" t="str">
            <v>座椅事业一部--金属件厂</v>
          </cell>
          <cell r="G486" t="str">
            <v>焊接车间</v>
          </cell>
          <cell r="H486" t="str">
            <v>摆件工</v>
          </cell>
        </row>
        <row r="487">
          <cell r="B487" t="str">
            <v>张德义</v>
          </cell>
          <cell r="C487" t="str">
            <v>男</v>
          </cell>
          <cell r="D487" t="str">
            <v>前台</v>
          </cell>
          <cell r="E487" t="str">
            <v>河北光华荣昌汽车部件有限公司</v>
          </cell>
          <cell r="F487" t="str">
            <v>座椅事业一部--金属件厂</v>
          </cell>
          <cell r="G487" t="str">
            <v>焊接车间</v>
          </cell>
          <cell r="H487" t="str">
            <v>焊工</v>
          </cell>
        </row>
        <row r="488">
          <cell r="B488" t="str">
            <v>刘振煊</v>
          </cell>
          <cell r="C488" t="str">
            <v>男</v>
          </cell>
          <cell r="D488" t="str">
            <v>前台</v>
          </cell>
          <cell r="E488" t="str">
            <v>河北光华荣昌汽车部件有限公司</v>
          </cell>
          <cell r="F488" t="str">
            <v>座椅事业一部--金属件厂</v>
          </cell>
          <cell r="G488" t="str">
            <v>焊接车间</v>
          </cell>
          <cell r="H488" t="str">
            <v>摆件工</v>
          </cell>
        </row>
        <row r="489">
          <cell r="B489" t="str">
            <v>刘希伟</v>
          </cell>
          <cell r="C489" t="str">
            <v>男</v>
          </cell>
          <cell r="D489" t="str">
            <v>前台</v>
          </cell>
          <cell r="E489" t="str">
            <v>河北光华荣昌汽车部件有限公司</v>
          </cell>
          <cell r="F489" t="str">
            <v>座椅事业一部--金属件厂</v>
          </cell>
          <cell r="G489" t="str">
            <v>焊接车间</v>
          </cell>
          <cell r="H489" t="str">
            <v>焊工</v>
          </cell>
        </row>
        <row r="490">
          <cell r="B490" t="str">
            <v>张雨</v>
          </cell>
          <cell r="C490" t="str">
            <v>男</v>
          </cell>
          <cell r="D490" t="str">
            <v>前台</v>
          </cell>
          <cell r="E490" t="str">
            <v>河北光华荣昌汽车部件有限公司</v>
          </cell>
          <cell r="F490" t="str">
            <v>座椅事业一部--金属件厂</v>
          </cell>
          <cell r="G490" t="str">
            <v>焊接车间</v>
          </cell>
          <cell r="H490" t="str">
            <v>摆件工</v>
          </cell>
        </row>
        <row r="491">
          <cell r="B491" t="str">
            <v>高希明</v>
          </cell>
          <cell r="C491" t="str">
            <v>男</v>
          </cell>
          <cell r="D491" t="str">
            <v>前台</v>
          </cell>
          <cell r="E491" t="str">
            <v>河北光华荣昌汽车部件有限公司</v>
          </cell>
          <cell r="F491" t="str">
            <v>座椅事业一部--金属件厂</v>
          </cell>
          <cell r="G491" t="str">
            <v>焊接车间</v>
          </cell>
          <cell r="H491" t="str">
            <v>摆件工</v>
          </cell>
        </row>
        <row r="492">
          <cell r="B492" t="str">
            <v>韩振达</v>
          </cell>
          <cell r="C492" t="str">
            <v>男</v>
          </cell>
          <cell r="D492" t="str">
            <v>前台</v>
          </cell>
          <cell r="E492" t="str">
            <v>河北光华荣昌汽车部件有限公司</v>
          </cell>
          <cell r="F492" t="str">
            <v>座椅事业一部--金属件厂</v>
          </cell>
          <cell r="G492" t="str">
            <v>焊接车间</v>
          </cell>
          <cell r="H492" t="str">
            <v>摆件工</v>
          </cell>
        </row>
        <row r="493">
          <cell r="B493" t="str">
            <v>于洋</v>
          </cell>
          <cell r="C493" t="e">
            <v>#VALUE!</v>
          </cell>
          <cell r="D493" t="str">
            <v>前台</v>
          </cell>
          <cell r="E493" t="str">
            <v>河北光华荣昌汽车部件有限公司</v>
          </cell>
          <cell r="F493" t="str">
            <v>座椅事业一部--金属件厂</v>
          </cell>
          <cell r="G493" t="str">
            <v>焊接车间</v>
          </cell>
          <cell r="H493" t="str">
            <v>摆件工</v>
          </cell>
        </row>
        <row r="494">
          <cell r="B494" t="str">
            <v>王宏建</v>
          </cell>
          <cell r="C494" t="str">
            <v>男</v>
          </cell>
          <cell r="D494" t="str">
            <v>前台</v>
          </cell>
          <cell r="E494" t="str">
            <v>河北光华荣昌汽车部件有限公司</v>
          </cell>
          <cell r="F494" t="str">
            <v>座椅事业一部--金属件厂</v>
          </cell>
          <cell r="G494" t="str">
            <v>焊接车间</v>
          </cell>
          <cell r="H494" t="str">
            <v>焊工</v>
          </cell>
        </row>
        <row r="495">
          <cell r="B495" t="str">
            <v>王云</v>
          </cell>
          <cell r="C495" t="str">
            <v>男</v>
          </cell>
          <cell r="D495" t="str">
            <v>前台</v>
          </cell>
          <cell r="E495" t="str">
            <v>河北光华荣昌汽车部件有限公司</v>
          </cell>
          <cell r="F495" t="str">
            <v>座椅事业一部--金属件厂</v>
          </cell>
          <cell r="G495" t="str">
            <v>焊接车间</v>
          </cell>
          <cell r="H495" t="str">
            <v>摆件工</v>
          </cell>
        </row>
        <row r="496">
          <cell r="B496" t="str">
            <v>王博</v>
          </cell>
          <cell r="C496" t="str">
            <v>男</v>
          </cell>
          <cell r="D496" t="str">
            <v>前台</v>
          </cell>
          <cell r="E496" t="str">
            <v>河北光华荣昌汽车部件有限公司</v>
          </cell>
          <cell r="F496" t="str">
            <v>座椅事业一部--金属件厂</v>
          </cell>
          <cell r="G496" t="str">
            <v>焊接车间</v>
          </cell>
          <cell r="H496" t="str">
            <v>摆件工</v>
          </cell>
        </row>
        <row r="497">
          <cell r="B497" t="str">
            <v>王康玮</v>
          </cell>
          <cell r="C497" t="str">
            <v>男</v>
          </cell>
          <cell r="D497" t="str">
            <v>前台</v>
          </cell>
          <cell r="E497" t="str">
            <v>河北光华荣昌汽车部件有限公司</v>
          </cell>
          <cell r="F497" t="str">
            <v>座椅事业一部--金属件厂</v>
          </cell>
          <cell r="G497" t="str">
            <v>焊接车间</v>
          </cell>
          <cell r="H497" t="str">
            <v>摆件工</v>
          </cell>
        </row>
        <row r="498">
          <cell r="B498" t="str">
            <v>窦浩然</v>
          </cell>
          <cell r="C498" t="str">
            <v>男</v>
          </cell>
          <cell r="D498" t="str">
            <v>前台</v>
          </cell>
          <cell r="E498" t="str">
            <v>河北光华荣昌汽车部件有限公司</v>
          </cell>
          <cell r="F498" t="str">
            <v>座椅事业一部--金属件厂</v>
          </cell>
          <cell r="G498" t="str">
            <v>焊接车间</v>
          </cell>
          <cell r="H498" t="str">
            <v>摆件工</v>
          </cell>
        </row>
        <row r="499">
          <cell r="B499" t="str">
            <v>徐富祥</v>
          </cell>
          <cell r="C499" t="str">
            <v>男</v>
          </cell>
          <cell r="D499" t="str">
            <v>前台</v>
          </cell>
          <cell r="E499" t="str">
            <v>河北光华荣昌汽车部件有限公司</v>
          </cell>
          <cell r="F499" t="str">
            <v>座椅事业一部--金属件厂</v>
          </cell>
          <cell r="G499" t="str">
            <v>焊接车间</v>
          </cell>
          <cell r="H499" t="str">
            <v>摆件工</v>
          </cell>
        </row>
        <row r="500">
          <cell r="B500" t="str">
            <v>陈俊凯</v>
          </cell>
          <cell r="C500" t="str">
            <v>男</v>
          </cell>
          <cell r="D500" t="str">
            <v>前台</v>
          </cell>
          <cell r="E500" t="str">
            <v>河北光华荣昌汽车部件有限公司</v>
          </cell>
          <cell r="F500" t="str">
            <v>座椅事业一部--金属件厂</v>
          </cell>
          <cell r="G500" t="str">
            <v>焊接车间</v>
          </cell>
          <cell r="H500" t="str">
            <v>摆件工</v>
          </cell>
        </row>
        <row r="501">
          <cell r="B501" t="str">
            <v>王万月</v>
          </cell>
          <cell r="C501" t="str">
            <v>男</v>
          </cell>
          <cell r="D501" t="str">
            <v>前台</v>
          </cell>
          <cell r="E501" t="str">
            <v>河北光华荣昌汽车部件有限公司</v>
          </cell>
          <cell r="F501" t="str">
            <v>座椅事业一部--金属件厂</v>
          </cell>
          <cell r="G501" t="str">
            <v>焊接车间</v>
          </cell>
          <cell r="H501" t="str">
            <v>摆件工</v>
          </cell>
        </row>
        <row r="502">
          <cell r="B502" t="str">
            <v>孙新华</v>
          </cell>
          <cell r="C502" t="str">
            <v>男</v>
          </cell>
          <cell r="D502" t="str">
            <v>前台</v>
          </cell>
          <cell r="E502" t="str">
            <v>河北光华荣昌汽车部件有限公司</v>
          </cell>
          <cell r="F502" t="str">
            <v>座椅事业一部--金属件厂</v>
          </cell>
          <cell r="G502" t="str">
            <v>焊接车间</v>
          </cell>
          <cell r="H502" t="str">
            <v>摆件工</v>
          </cell>
        </row>
        <row r="503">
          <cell r="B503" t="str">
            <v>赵玉合</v>
          </cell>
          <cell r="C503" t="str">
            <v>男</v>
          </cell>
          <cell r="D503" t="str">
            <v>前台</v>
          </cell>
          <cell r="E503" t="str">
            <v>河北光华荣昌汽车部件有限公司</v>
          </cell>
          <cell r="F503" t="str">
            <v>座椅事业一部--金属件厂</v>
          </cell>
          <cell r="G503" t="str">
            <v>焊接车间</v>
          </cell>
          <cell r="H503" t="str">
            <v>摆件工</v>
          </cell>
        </row>
        <row r="504">
          <cell r="B504" t="str">
            <v>吴英正</v>
          </cell>
          <cell r="C504" t="str">
            <v>男</v>
          </cell>
          <cell r="D504" t="str">
            <v>前台</v>
          </cell>
          <cell r="E504" t="str">
            <v>河北光华荣昌汽车部件有限公司</v>
          </cell>
          <cell r="F504" t="str">
            <v>座椅事业一部--金属件厂</v>
          </cell>
          <cell r="G504" t="str">
            <v>焊接车间</v>
          </cell>
          <cell r="H504" t="str">
            <v>摆件工</v>
          </cell>
        </row>
        <row r="505">
          <cell r="B505" t="str">
            <v>孔硕</v>
          </cell>
          <cell r="C505" t="str">
            <v>男</v>
          </cell>
          <cell r="D505" t="str">
            <v>前台</v>
          </cell>
          <cell r="E505" t="str">
            <v>河北光华荣昌汽车部件有限公司</v>
          </cell>
          <cell r="F505" t="str">
            <v>座椅事业一部--金属件厂</v>
          </cell>
          <cell r="G505" t="str">
            <v>焊接车间</v>
          </cell>
          <cell r="H505" t="str">
            <v>摆件工</v>
          </cell>
        </row>
        <row r="506">
          <cell r="B506" t="str">
            <v>薛杨杰</v>
          </cell>
          <cell r="C506" t="str">
            <v>男</v>
          </cell>
          <cell r="D506" t="str">
            <v>前台</v>
          </cell>
          <cell r="E506" t="str">
            <v>河北光华荣昌汽车部件有限公司</v>
          </cell>
          <cell r="F506" t="str">
            <v>座椅事业一部--金属件厂</v>
          </cell>
          <cell r="G506" t="str">
            <v>焊接车间</v>
          </cell>
          <cell r="H506" t="str">
            <v>摆件工</v>
          </cell>
        </row>
        <row r="507">
          <cell r="B507" t="str">
            <v>李春梅</v>
          </cell>
          <cell r="C507" t="str">
            <v>男</v>
          </cell>
          <cell r="D507" t="str">
            <v>前台</v>
          </cell>
          <cell r="E507" t="str">
            <v>河北光华荣昌汽车部件有限公司</v>
          </cell>
          <cell r="F507" t="str">
            <v>座椅事业一部--金属件厂</v>
          </cell>
          <cell r="G507" t="str">
            <v>焊接车间</v>
          </cell>
          <cell r="H507" t="str">
            <v>摆件工</v>
          </cell>
        </row>
        <row r="508">
          <cell r="B508" t="str">
            <v>马文亮</v>
          </cell>
          <cell r="C508" t="str">
            <v>男</v>
          </cell>
          <cell r="D508" t="str">
            <v>前台</v>
          </cell>
          <cell r="E508" t="str">
            <v>河北光华荣昌汽车部件有限公司</v>
          </cell>
          <cell r="F508" t="str">
            <v>座椅事业一部--金属件厂</v>
          </cell>
          <cell r="G508" t="str">
            <v>焊接车间</v>
          </cell>
          <cell r="H508" t="str">
            <v>焊工</v>
          </cell>
        </row>
        <row r="509">
          <cell r="B509" t="str">
            <v>宗晓雄</v>
          </cell>
          <cell r="C509" t="str">
            <v>男</v>
          </cell>
          <cell r="D509" t="str">
            <v>前台</v>
          </cell>
          <cell r="E509" t="str">
            <v>河北光华荣昌汽车部件有限公司</v>
          </cell>
          <cell r="F509" t="str">
            <v>座椅事业一部--金属件厂</v>
          </cell>
          <cell r="G509" t="str">
            <v>焊接车间</v>
          </cell>
          <cell r="H509" t="str">
            <v>摆件工</v>
          </cell>
        </row>
        <row r="510">
          <cell r="B510" t="str">
            <v>张淑敏</v>
          </cell>
          <cell r="C510" t="str">
            <v>女</v>
          </cell>
          <cell r="D510" t="str">
            <v>前台</v>
          </cell>
          <cell r="E510" t="str">
            <v>河北光华荣昌汽车部件有限公司</v>
          </cell>
          <cell r="F510" t="str">
            <v>座椅事业一部--金属件厂</v>
          </cell>
          <cell r="G510" t="str">
            <v>焊接车间</v>
          </cell>
          <cell r="H510" t="str">
            <v>焊工</v>
          </cell>
        </row>
        <row r="511">
          <cell r="B511" t="str">
            <v>王佳乐</v>
          </cell>
          <cell r="C511" t="str">
            <v>男</v>
          </cell>
          <cell r="D511" t="str">
            <v>前台</v>
          </cell>
          <cell r="E511" t="str">
            <v>河北光华荣昌汽车部件有限公司</v>
          </cell>
          <cell r="F511" t="str">
            <v>座椅事业一部--金属件厂</v>
          </cell>
          <cell r="G511" t="str">
            <v>焊接车间</v>
          </cell>
          <cell r="H511" t="str">
            <v>摆件工</v>
          </cell>
        </row>
        <row r="512">
          <cell r="B512" t="str">
            <v>白昌昊</v>
          </cell>
          <cell r="C512" t="str">
            <v>男</v>
          </cell>
          <cell r="D512" t="str">
            <v>前台</v>
          </cell>
          <cell r="E512" t="str">
            <v>河北光华荣昌汽车部件有限公司</v>
          </cell>
          <cell r="F512" t="str">
            <v>座椅事业一部--金属件厂</v>
          </cell>
          <cell r="G512" t="str">
            <v>焊接车间</v>
          </cell>
          <cell r="H512" t="str">
            <v>摆件工</v>
          </cell>
        </row>
        <row r="513">
          <cell r="B513" t="str">
            <v>韩淑华</v>
          </cell>
          <cell r="C513" t="str">
            <v>女</v>
          </cell>
          <cell r="D513" t="str">
            <v>前台</v>
          </cell>
          <cell r="E513" t="str">
            <v>河北光华荣昌汽车部件有限公司</v>
          </cell>
          <cell r="F513" t="str">
            <v>座椅事业一部--金属件厂</v>
          </cell>
          <cell r="G513" t="str">
            <v>焊接车间</v>
          </cell>
          <cell r="H513" t="str">
            <v>摆件工</v>
          </cell>
        </row>
        <row r="514">
          <cell r="B514" t="str">
            <v>姜洪彬</v>
          </cell>
          <cell r="C514" t="str">
            <v>男</v>
          </cell>
          <cell r="D514" t="str">
            <v>前台</v>
          </cell>
          <cell r="E514" t="str">
            <v>河北光华荣昌汽车部件有限公司</v>
          </cell>
          <cell r="F514" t="str">
            <v>座椅事业一部--金属件厂</v>
          </cell>
          <cell r="G514" t="str">
            <v>焊接车间</v>
          </cell>
          <cell r="H514" t="str">
            <v>摆件工</v>
          </cell>
        </row>
        <row r="515">
          <cell r="B515" t="str">
            <v>杨洪卫</v>
          </cell>
          <cell r="C515" t="str">
            <v>男</v>
          </cell>
          <cell r="D515" t="str">
            <v>前台</v>
          </cell>
          <cell r="E515" t="str">
            <v>河北光华荣昌汽车部件有限公司</v>
          </cell>
          <cell r="F515" t="str">
            <v>座椅事业一部--金属件厂</v>
          </cell>
          <cell r="G515" t="str">
            <v>焊接车间</v>
          </cell>
          <cell r="H515" t="str">
            <v>摆件工</v>
          </cell>
        </row>
        <row r="516">
          <cell r="B516" t="str">
            <v>孙建硕</v>
          </cell>
          <cell r="C516" t="str">
            <v>男</v>
          </cell>
          <cell r="D516" t="str">
            <v>前台</v>
          </cell>
          <cell r="E516" t="str">
            <v>河北光华荣昌汽车部件有限公司</v>
          </cell>
          <cell r="F516" t="str">
            <v>座椅事业一部--金属件厂</v>
          </cell>
          <cell r="G516" t="str">
            <v>焊接车间</v>
          </cell>
          <cell r="H516" t="str">
            <v>摆件工</v>
          </cell>
        </row>
        <row r="517">
          <cell r="B517" t="str">
            <v>王鸿溢</v>
          </cell>
          <cell r="C517" t="str">
            <v>男</v>
          </cell>
          <cell r="D517" t="str">
            <v>前台</v>
          </cell>
          <cell r="E517" t="str">
            <v>河北光华荣昌汽车部件有限公司</v>
          </cell>
          <cell r="F517" t="str">
            <v>座椅事业一部--金属件厂</v>
          </cell>
          <cell r="G517" t="str">
            <v>焊接车间</v>
          </cell>
          <cell r="H517" t="str">
            <v>摆件工</v>
          </cell>
        </row>
        <row r="518">
          <cell r="B518" t="str">
            <v>马建利</v>
          </cell>
          <cell r="C518" t="str">
            <v>女</v>
          </cell>
          <cell r="D518" t="str">
            <v>前台</v>
          </cell>
          <cell r="E518" t="str">
            <v>河北光华荣昌汽车部件有限公司</v>
          </cell>
          <cell r="F518" t="str">
            <v>座椅事业一部--金属件厂</v>
          </cell>
          <cell r="G518" t="str">
            <v>焊接车间</v>
          </cell>
          <cell r="H518" t="str">
            <v>摆件工</v>
          </cell>
        </row>
        <row r="519">
          <cell r="B519" t="str">
            <v>王振</v>
          </cell>
          <cell r="C519" t="str">
            <v>男</v>
          </cell>
          <cell r="D519" t="str">
            <v>前台</v>
          </cell>
          <cell r="E519" t="str">
            <v>河北光华荣昌汽车部件有限公司</v>
          </cell>
          <cell r="F519" t="str">
            <v>座椅事业一部--金属件厂</v>
          </cell>
          <cell r="G519" t="str">
            <v>焊接车间</v>
          </cell>
          <cell r="H519" t="str">
            <v>焊工</v>
          </cell>
        </row>
        <row r="520">
          <cell r="B520" t="str">
            <v>张从德</v>
          </cell>
          <cell r="C520" t="str">
            <v>男</v>
          </cell>
          <cell r="D520" t="str">
            <v>前台</v>
          </cell>
          <cell r="E520" t="str">
            <v>河北光华荣昌汽车部件有限公司</v>
          </cell>
          <cell r="F520" t="str">
            <v>座椅事业一部--金属件厂</v>
          </cell>
          <cell r="G520" t="str">
            <v>焊接车间</v>
          </cell>
          <cell r="H520" t="str">
            <v>摆件工</v>
          </cell>
        </row>
        <row r="521">
          <cell r="B521" t="str">
            <v>郑文风</v>
          </cell>
          <cell r="C521" t="str">
            <v>男</v>
          </cell>
          <cell r="D521" t="str">
            <v>前台</v>
          </cell>
          <cell r="E521" t="str">
            <v>河北光华荣昌汽车部件有限公司</v>
          </cell>
          <cell r="F521" t="str">
            <v>座椅事业一部--金属件厂</v>
          </cell>
          <cell r="G521" t="str">
            <v>焊接车间</v>
          </cell>
          <cell r="H521" t="str">
            <v>摆件工</v>
          </cell>
        </row>
        <row r="522">
          <cell r="B522" t="str">
            <v>姚鹏飞</v>
          </cell>
          <cell r="C522" t="e">
            <v>#VALUE!</v>
          </cell>
          <cell r="D522" t="str">
            <v>前台</v>
          </cell>
          <cell r="E522" t="str">
            <v>河北光华荣昌汽车部件有限公司</v>
          </cell>
          <cell r="F522" t="str">
            <v>座椅事业一部--金属件厂</v>
          </cell>
          <cell r="G522" t="str">
            <v>焊接车间</v>
          </cell>
          <cell r="H522" t="str">
            <v>摆件工</v>
          </cell>
        </row>
        <row r="523">
          <cell r="B523" t="str">
            <v>王祥旭</v>
          </cell>
          <cell r="C523" t="e">
            <v>#VALUE!</v>
          </cell>
          <cell r="D523" t="str">
            <v>前台</v>
          </cell>
          <cell r="E523" t="str">
            <v>河北光华荣昌汽车部件有限公司</v>
          </cell>
          <cell r="F523" t="str">
            <v>座椅事业一部--金属件厂</v>
          </cell>
          <cell r="G523" t="str">
            <v>焊接车间</v>
          </cell>
          <cell r="H523" t="str">
            <v>摆件工</v>
          </cell>
        </row>
        <row r="524">
          <cell r="B524" t="str">
            <v>刘力禹</v>
          </cell>
          <cell r="C524" t="e">
            <v>#VALUE!</v>
          </cell>
          <cell r="D524" t="str">
            <v>前台</v>
          </cell>
          <cell r="E524" t="str">
            <v>河北光华荣昌汽车部件有限公司</v>
          </cell>
          <cell r="F524" t="str">
            <v>座椅事业一部--金属件厂</v>
          </cell>
          <cell r="G524" t="str">
            <v>焊接车间</v>
          </cell>
          <cell r="H524" t="str">
            <v>摆件工</v>
          </cell>
        </row>
        <row r="525">
          <cell r="B525" t="str">
            <v>李承骏</v>
          </cell>
          <cell r="C525" t="str">
            <v>男</v>
          </cell>
          <cell r="D525" t="str">
            <v>前台</v>
          </cell>
          <cell r="E525" t="str">
            <v>河北光华荣昌汽车部件有限公司</v>
          </cell>
          <cell r="F525" t="str">
            <v>座椅事业一部--金属件厂</v>
          </cell>
          <cell r="G525" t="str">
            <v>焊接车间</v>
          </cell>
          <cell r="H525" t="str">
            <v>摆件工</v>
          </cell>
        </row>
        <row r="526">
          <cell r="B526" t="str">
            <v>宋风君</v>
          </cell>
          <cell r="C526" t="str">
            <v>女</v>
          </cell>
          <cell r="D526" t="str">
            <v>前台</v>
          </cell>
          <cell r="E526" t="str">
            <v>河北光华荣昌汽车部件有限公司</v>
          </cell>
          <cell r="F526" t="str">
            <v>座椅事业一部--金属件厂</v>
          </cell>
          <cell r="G526" t="str">
            <v>焊接车间</v>
          </cell>
          <cell r="H526" t="str">
            <v>摆件工</v>
          </cell>
        </row>
        <row r="527">
          <cell r="B527" t="str">
            <v>程鸿林</v>
          </cell>
          <cell r="C527" t="str">
            <v>男</v>
          </cell>
          <cell r="D527" t="str">
            <v>前台</v>
          </cell>
          <cell r="E527" t="str">
            <v>河北光华荣昌汽车部件有限公司</v>
          </cell>
          <cell r="F527" t="str">
            <v>座椅事业一部--金属件厂</v>
          </cell>
          <cell r="G527" t="str">
            <v>焊接车间</v>
          </cell>
          <cell r="H527" t="str">
            <v>摆件工</v>
          </cell>
        </row>
        <row r="528">
          <cell r="B528" t="str">
            <v>高英浩</v>
          </cell>
          <cell r="C528" t="str">
            <v>男</v>
          </cell>
          <cell r="D528" t="str">
            <v>前台</v>
          </cell>
          <cell r="E528" t="str">
            <v>河北光华荣昌汽车部件有限公司</v>
          </cell>
          <cell r="F528" t="str">
            <v>座椅事业一部--金属件厂</v>
          </cell>
          <cell r="G528" t="str">
            <v>焊接车间</v>
          </cell>
          <cell r="H528" t="str">
            <v>摆件工</v>
          </cell>
        </row>
        <row r="529">
          <cell r="B529" t="str">
            <v>徐秀云</v>
          </cell>
          <cell r="C529" t="str">
            <v>女</v>
          </cell>
          <cell r="D529" t="str">
            <v>前台</v>
          </cell>
          <cell r="E529" t="str">
            <v>河北光华荣昌汽车部件有限公司</v>
          </cell>
          <cell r="F529" t="str">
            <v>座椅事业一部--金属件厂</v>
          </cell>
          <cell r="G529" t="str">
            <v>焊接车间</v>
          </cell>
          <cell r="H529" t="str">
            <v>摆件工</v>
          </cell>
        </row>
        <row r="530">
          <cell r="B530" t="str">
            <v>齐博凯</v>
          </cell>
          <cell r="C530" t="str">
            <v>男</v>
          </cell>
          <cell r="D530" t="str">
            <v>前台</v>
          </cell>
          <cell r="E530" t="str">
            <v>河北光华荣昌汽车部件有限公司</v>
          </cell>
          <cell r="F530" t="str">
            <v>座椅事业一部--金属件厂</v>
          </cell>
          <cell r="G530" t="str">
            <v>焊接车间</v>
          </cell>
          <cell r="H530" t="str">
            <v>摆件工</v>
          </cell>
        </row>
        <row r="531">
          <cell r="B531" t="str">
            <v>张鹤潇</v>
          </cell>
          <cell r="C531" t="str">
            <v>男</v>
          </cell>
          <cell r="D531" t="str">
            <v>前台</v>
          </cell>
          <cell r="E531" t="str">
            <v>河北光华荣昌汽车部件有限公司</v>
          </cell>
          <cell r="F531" t="str">
            <v>座椅事业一部--金属件厂</v>
          </cell>
          <cell r="G531" t="str">
            <v>焊接车间</v>
          </cell>
          <cell r="H531" t="str">
            <v>摆件工</v>
          </cell>
        </row>
        <row r="532">
          <cell r="B532" t="str">
            <v>张智斌</v>
          </cell>
          <cell r="C532" t="str">
            <v>男</v>
          </cell>
          <cell r="D532" t="str">
            <v>前台</v>
          </cell>
          <cell r="E532" t="str">
            <v>河北光华荣昌汽车部件有限公司</v>
          </cell>
          <cell r="F532" t="str">
            <v>座椅事业一部--金属件厂</v>
          </cell>
          <cell r="G532" t="str">
            <v>焊接车间</v>
          </cell>
          <cell r="H532" t="str">
            <v>摆件工</v>
          </cell>
        </row>
        <row r="533">
          <cell r="B533" t="str">
            <v>李信贤</v>
          </cell>
          <cell r="C533" t="str">
            <v>男</v>
          </cell>
          <cell r="D533" t="str">
            <v>前台</v>
          </cell>
          <cell r="E533" t="str">
            <v>河北光华荣昌汽车部件有限公司</v>
          </cell>
          <cell r="F533" t="str">
            <v>座椅事业一部--金属件厂</v>
          </cell>
          <cell r="G533" t="str">
            <v>焊接车间</v>
          </cell>
          <cell r="H533" t="str">
            <v>摆件工</v>
          </cell>
        </row>
        <row r="534">
          <cell r="B534" t="str">
            <v>蒋金伟</v>
          </cell>
          <cell r="C534" t="str">
            <v>男</v>
          </cell>
          <cell r="D534" t="str">
            <v>前台</v>
          </cell>
          <cell r="E534" t="str">
            <v>河北光华荣昌汽车部件有限公司</v>
          </cell>
          <cell r="F534" t="str">
            <v>座椅事业一部--金属件厂</v>
          </cell>
          <cell r="G534" t="str">
            <v>焊接车间</v>
          </cell>
          <cell r="H534" t="str">
            <v>焊工</v>
          </cell>
        </row>
        <row r="535">
          <cell r="B535" t="str">
            <v>赵金豹</v>
          </cell>
          <cell r="C535" t="str">
            <v>男</v>
          </cell>
          <cell r="D535" t="str">
            <v>前台</v>
          </cell>
          <cell r="E535" t="str">
            <v>河北光华荣昌汽车部件有限公司</v>
          </cell>
          <cell r="F535" t="str">
            <v>座椅事业一部--金属件厂</v>
          </cell>
          <cell r="G535" t="str">
            <v>焊接车间</v>
          </cell>
          <cell r="H535" t="str">
            <v>摆件工</v>
          </cell>
        </row>
        <row r="536">
          <cell r="B536" t="str">
            <v>时文东</v>
          </cell>
          <cell r="C536" t="e">
            <v>#VALUE!</v>
          </cell>
          <cell r="D536" t="str">
            <v>前台</v>
          </cell>
          <cell r="E536" t="str">
            <v>河北光华荣昌汽车部件有限公司</v>
          </cell>
          <cell r="F536" t="str">
            <v>座椅事业一部--金属件厂</v>
          </cell>
          <cell r="G536" t="str">
            <v>焊接车间</v>
          </cell>
          <cell r="H536" t="str">
            <v>摆件工</v>
          </cell>
        </row>
        <row r="537">
          <cell r="B537" t="str">
            <v>王盼盼</v>
          </cell>
          <cell r="C537" t="str">
            <v>男</v>
          </cell>
          <cell r="D537" t="str">
            <v>前台</v>
          </cell>
          <cell r="E537" t="str">
            <v>河北光华荣昌汽车部件有限公司</v>
          </cell>
          <cell r="F537" t="str">
            <v>座椅事业一部--金属件厂</v>
          </cell>
          <cell r="G537" t="str">
            <v>焊接车间</v>
          </cell>
          <cell r="H537" t="str">
            <v>摆件工</v>
          </cell>
        </row>
        <row r="538">
          <cell r="B538" t="str">
            <v>任春霖</v>
          </cell>
          <cell r="C538" t="str">
            <v>男</v>
          </cell>
          <cell r="D538" t="str">
            <v>前台</v>
          </cell>
          <cell r="E538" t="str">
            <v>河北光华荣昌汽车部件有限公司</v>
          </cell>
          <cell r="F538" t="str">
            <v>座椅事业一部--金属件厂</v>
          </cell>
          <cell r="G538" t="str">
            <v>焊接车间</v>
          </cell>
          <cell r="H538" t="str">
            <v>摆件工</v>
          </cell>
        </row>
        <row r="539">
          <cell r="B539" t="str">
            <v>刘佳旺</v>
          </cell>
          <cell r="C539" t="str">
            <v>男</v>
          </cell>
          <cell r="D539" t="str">
            <v>前台</v>
          </cell>
          <cell r="E539" t="str">
            <v>河北光华荣昌汽车部件有限公司</v>
          </cell>
          <cell r="F539" t="str">
            <v>座椅事业一部--金属件厂</v>
          </cell>
          <cell r="G539" t="str">
            <v>焊接车间</v>
          </cell>
          <cell r="H539" t="str">
            <v>摆件工</v>
          </cell>
        </row>
        <row r="540">
          <cell r="B540" t="str">
            <v>许良才</v>
          </cell>
          <cell r="C540" t="str">
            <v>男</v>
          </cell>
          <cell r="D540" t="str">
            <v>前台</v>
          </cell>
          <cell r="E540" t="str">
            <v>河北光华荣昌汽车部件有限公司</v>
          </cell>
          <cell r="F540" t="str">
            <v>座椅事业一部--金属件厂</v>
          </cell>
          <cell r="G540" t="str">
            <v>焊接车间</v>
          </cell>
          <cell r="H540" t="str">
            <v>摆件工</v>
          </cell>
        </row>
        <row r="541">
          <cell r="B541" t="str">
            <v>付玉浩</v>
          </cell>
          <cell r="C541" t="str">
            <v>男</v>
          </cell>
          <cell r="D541" t="str">
            <v>前台</v>
          </cell>
          <cell r="E541" t="str">
            <v>河北光华荣昌汽车部件有限公司</v>
          </cell>
          <cell r="F541" t="str">
            <v>座椅事业一部--金属件厂</v>
          </cell>
          <cell r="G541" t="str">
            <v>焊接车间</v>
          </cell>
          <cell r="H541" t="str">
            <v>摆件工</v>
          </cell>
        </row>
        <row r="542">
          <cell r="B542" t="str">
            <v>赵芃博</v>
          </cell>
          <cell r="C542" t="str">
            <v>男</v>
          </cell>
          <cell r="D542" t="str">
            <v>前台</v>
          </cell>
          <cell r="E542" t="str">
            <v>河北光华荣昌汽车部件有限公司</v>
          </cell>
          <cell r="F542" t="str">
            <v>座椅事业一部--金属件厂</v>
          </cell>
          <cell r="G542" t="str">
            <v>焊接车间</v>
          </cell>
          <cell r="H542" t="str">
            <v>摆件工</v>
          </cell>
        </row>
        <row r="543">
          <cell r="B543" t="str">
            <v>宗春友</v>
          </cell>
          <cell r="C543" t="str">
            <v>男</v>
          </cell>
          <cell r="D543" t="str">
            <v>前台</v>
          </cell>
          <cell r="E543" t="str">
            <v>河北光华荣昌汽车部件有限公司</v>
          </cell>
          <cell r="F543" t="str">
            <v>座椅事业一部--金属件厂</v>
          </cell>
          <cell r="G543" t="str">
            <v>焊接车间</v>
          </cell>
          <cell r="H543" t="str">
            <v>摆件工</v>
          </cell>
        </row>
        <row r="544">
          <cell r="B544" t="str">
            <v>王春蕾</v>
          </cell>
          <cell r="C544" t="str">
            <v>男</v>
          </cell>
          <cell r="D544" t="str">
            <v>前台</v>
          </cell>
          <cell r="E544" t="str">
            <v>河北光华荣昌汽车部件有限公司</v>
          </cell>
          <cell r="F544" t="str">
            <v>座椅事业一部--金属件厂</v>
          </cell>
          <cell r="G544" t="str">
            <v>焊接车间</v>
          </cell>
          <cell r="H544" t="str">
            <v>摆件工</v>
          </cell>
        </row>
        <row r="545">
          <cell r="B545" t="str">
            <v>李中乐</v>
          </cell>
          <cell r="C545" t="str">
            <v>男</v>
          </cell>
          <cell r="D545" t="str">
            <v>前台</v>
          </cell>
          <cell r="E545" t="str">
            <v>河北光华荣昌汽车部件有限公司</v>
          </cell>
          <cell r="F545" t="str">
            <v>座椅事业一部--金属件厂</v>
          </cell>
          <cell r="G545" t="str">
            <v>焊接车间</v>
          </cell>
          <cell r="H545" t="str">
            <v>摆件工</v>
          </cell>
        </row>
        <row r="546">
          <cell r="B546" t="str">
            <v>李帅</v>
          </cell>
          <cell r="C546" t="str">
            <v>男</v>
          </cell>
          <cell r="D546" t="str">
            <v>前台</v>
          </cell>
          <cell r="E546" t="str">
            <v>河北光华荣昌汽车部件有限公司</v>
          </cell>
          <cell r="F546" t="str">
            <v>座椅事业一部--金属件厂</v>
          </cell>
          <cell r="G546" t="str">
            <v>焊接车间</v>
          </cell>
          <cell r="H546" t="str">
            <v>摆件工</v>
          </cell>
        </row>
        <row r="547">
          <cell r="B547" t="str">
            <v>李金良</v>
          </cell>
          <cell r="C547" t="e">
            <v>#VALUE!</v>
          </cell>
          <cell r="D547" t="str">
            <v>前台</v>
          </cell>
          <cell r="E547" t="str">
            <v>河北光华荣昌汽车部件有限公司</v>
          </cell>
          <cell r="F547" t="str">
            <v>座椅事业一部--金属件厂</v>
          </cell>
          <cell r="G547" t="str">
            <v>焊接车间</v>
          </cell>
          <cell r="H547" t="str">
            <v>焊工</v>
          </cell>
        </row>
        <row r="548">
          <cell r="B548" t="str">
            <v>米硕</v>
          </cell>
          <cell r="C548" t="e">
            <v>#VALUE!</v>
          </cell>
          <cell r="D548" t="str">
            <v>前台</v>
          </cell>
          <cell r="E548" t="str">
            <v>河北光华荣昌汽车部件有限公司</v>
          </cell>
          <cell r="F548" t="str">
            <v>座椅事业一部--金属件厂</v>
          </cell>
          <cell r="G548" t="str">
            <v>生产管理科</v>
          </cell>
          <cell r="H548" t="str">
            <v>上料工</v>
          </cell>
        </row>
        <row r="549">
          <cell r="B549" t="str">
            <v>董宪忠</v>
          </cell>
          <cell r="C549" t="e">
            <v>#VALUE!</v>
          </cell>
          <cell r="D549" t="str">
            <v>前台</v>
          </cell>
          <cell r="E549" t="str">
            <v>河北光华荣昌汽车部件有限公司</v>
          </cell>
          <cell r="F549" t="str">
            <v>座椅事业一部--金属件厂</v>
          </cell>
          <cell r="G549" t="str">
            <v>制造技术部-TPM</v>
          </cell>
          <cell r="H549" t="str">
            <v>设备维修</v>
          </cell>
        </row>
        <row r="550">
          <cell r="B550" t="str">
            <v>韩明朝</v>
          </cell>
          <cell r="C550" t="str">
            <v>男</v>
          </cell>
          <cell r="D550" t="str">
            <v>前台</v>
          </cell>
          <cell r="E550" t="str">
            <v>河北光华荣昌汽车部件有限公司</v>
          </cell>
          <cell r="F550" t="str">
            <v>座椅事业一部--金属件厂</v>
          </cell>
          <cell r="G550" t="str">
            <v>制造技术部-TPM</v>
          </cell>
          <cell r="H550" t="str">
            <v>设备维修</v>
          </cell>
        </row>
        <row r="551">
          <cell r="B551" t="str">
            <v>张志城</v>
          </cell>
          <cell r="C551" t="str">
            <v>男</v>
          </cell>
          <cell r="D551" t="str">
            <v>前台</v>
          </cell>
          <cell r="E551" t="str">
            <v>河北光华荣昌汽车部件有限公司</v>
          </cell>
          <cell r="F551" t="str">
            <v>座椅事业一部--金属件厂</v>
          </cell>
          <cell r="G551" t="str">
            <v>制造技术部-质量工艺科</v>
          </cell>
          <cell r="H551" t="str">
            <v>焊接质检</v>
          </cell>
        </row>
        <row r="552">
          <cell r="B552" t="str">
            <v>王英圳</v>
          </cell>
          <cell r="C552" t="str">
            <v>男</v>
          </cell>
          <cell r="D552" t="str">
            <v>前台</v>
          </cell>
          <cell r="E552" t="str">
            <v>河北光华荣昌汽车部件有限公司</v>
          </cell>
          <cell r="F552" t="str">
            <v>座椅事业一部--金属件厂</v>
          </cell>
          <cell r="G552" t="str">
            <v>制造技术部-质量工艺科</v>
          </cell>
          <cell r="H552" t="str">
            <v>焊接质检</v>
          </cell>
        </row>
        <row r="553">
          <cell r="B553" t="str">
            <v>杨朔</v>
          </cell>
          <cell r="C553" t="str">
            <v>男</v>
          </cell>
          <cell r="D553" t="str">
            <v>前台</v>
          </cell>
          <cell r="E553" t="str">
            <v>河北光华荣昌汽车部件有限公司</v>
          </cell>
          <cell r="F553" t="str">
            <v>座椅事业一部--金属件厂</v>
          </cell>
          <cell r="G553" t="str">
            <v>制造技术部-质量工艺科</v>
          </cell>
          <cell r="H553" t="str">
            <v>焊接质检</v>
          </cell>
        </row>
        <row r="554">
          <cell r="B554" t="str">
            <v>徐俊亭</v>
          </cell>
          <cell r="C554" t="e">
            <v>#VALUE!</v>
          </cell>
          <cell r="D554" t="str">
            <v>前台</v>
          </cell>
          <cell r="E554" t="str">
            <v>河北光华荣昌汽车部件部件公司</v>
          </cell>
          <cell r="F554" t="str">
            <v>座椅事业一部--座椅厂</v>
          </cell>
          <cell r="G554" t="str">
            <v>发泡车间</v>
          </cell>
          <cell r="H554" t="str">
            <v>发泡工</v>
          </cell>
        </row>
        <row r="555">
          <cell r="B555" t="str">
            <v>陈婷</v>
          </cell>
          <cell r="C555" t="e">
            <v>#VALUE!</v>
          </cell>
          <cell r="D555" t="str">
            <v>前台</v>
          </cell>
          <cell r="E555" t="str">
            <v>河北光华荣昌汽车部件有限公司</v>
          </cell>
          <cell r="F555" t="str">
            <v>座椅事业一部--座椅厂</v>
          </cell>
          <cell r="G555" t="str">
            <v>发泡车间</v>
          </cell>
          <cell r="H555" t="str">
            <v>李尔现场服务</v>
          </cell>
        </row>
        <row r="556">
          <cell r="B556" t="str">
            <v>郑文博</v>
          </cell>
          <cell r="C556" t="e">
            <v>#VALUE!</v>
          </cell>
          <cell r="D556" t="str">
            <v>前台</v>
          </cell>
          <cell r="E556" t="str">
            <v>河北光华荣昌汽车部件有限公司</v>
          </cell>
          <cell r="F556" t="str">
            <v>座椅事业一部--座椅厂</v>
          </cell>
          <cell r="G556" t="str">
            <v>发泡车间</v>
          </cell>
          <cell r="H556" t="str">
            <v>发泡工</v>
          </cell>
        </row>
        <row r="557">
          <cell r="B557" t="str">
            <v>许宝华</v>
          </cell>
          <cell r="C557" t="e">
            <v>#VALUE!</v>
          </cell>
          <cell r="D557" t="str">
            <v>前台</v>
          </cell>
          <cell r="E557" t="str">
            <v>河北光华荣昌汽车部件有限公司</v>
          </cell>
          <cell r="F557" t="str">
            <v>座椅事业一部--座椅厂</v>
          </cell>
          <cell r="G557" t="str">
            <v>发泡车间</v>
          </cell>
          <cell r="H557" t="str">
            <v>李尔现场服务</v>
          </cell>
        </row>
        <row r="558">
          <cell r="B558" t="str">
            <v>陈学辉</v>
          </cell>
          <cell r="C558" t="e">
            <v>#VALUE!</v>
          </cell>
          <cell r="D558" t="str">
            <v>前台</v>
          </cell>
          <cell r="E558" t="str">
            <v>河北光华荣昌汽车部件有限公司</v>
          </cell>
          <cell r="F558" t="str">
            <v>座椅事业一部--座椅厂</v>
          </cell>
          <cell r="G558" t="str">
            <v>发泡车间</v>
          </cell>
          <cell r="H558" t="str">
            <v>发泡工</v>
          </cell>
        </row>
        <row r="559">
          <cell r="B559" t="str">
            <v>张文斌</v>
          </cell>
          <cell r="C559" t="e">
            <v>#VALUE!</v>
          </cell>
          <cell r="D559" t="str">
            <v>前台</v>
          </cell>
          <cell r="E559" t="str">
            <v>河北光华荣昌汽车部件有限公司</v>
          </cell>
          <cell r="F559" t="str">
            <v>座椅事业一部--座椅厂</v>
          </cell>
          <cell r="G559" t="str">
            <v>发泡车间</v>
          </cell>
          <cell r="H559" t="str">
            <v>发泡工</v>
          </cell>
        </row>
        <row r="560">
          <cell r="B560" t="str">
            <v>张鸿基</v>
          </cell>
          <cell r="C560" t="e">
            <v>#VALUE!</v>
          </cell>
          <cell r="D560" t="str">
            <v>前台</v>
          </cell>
          <cell r="E560" t="str">
            <v>河北光华荣昌汽车部件有限公司</v>
          </cell>
          <cell r="F560" t="str">
            <v>座椅事业一部--座椅厂</v>
          </cell>
          <cell r="G560" t="str">
            <v>发泡车间</v>
          </cell>
          <cell r="H560" t="str">
            <v>发泡工</v>
          </cell>
        </row>
        <row r="561">
          <cell r="B561" t="str">
            <v>杨鸿涛</v>
          </cell>
          <cell r="C561" t="e">
            <v>#VALUE!</v>
          </cell>
          <cell r="D561" t="str">
            <v>前台</v>
          </cell>
          <cell r="E561" t="str">
            <v>河北光华荣昌汽车部件有限公司</v>
          </cell>
          <cell r="F561" t="str">
            <v>座椅事业一部--座椅厂</v>
          </cell>
          <cell r="G561" t="str">
            <v>发泡车间</v>
          </cell>
          <cell r="H561" t="str">
            <v>发泡工</v>
          </cell>
        </row>
        <row r="562">
          <cell r="B562" t="str">
            <v>田金梅</v>
          </cell>
          <cell r="C562" t="e">
            <v>#VALUE!</v>
          </cell>
          <cell r="D562" t="str">
            <v>前台</v>
          </cell>
          <cell r="E562" t="str">
            <v>河北光华荣昌汽车部件有限公司</v>
          </cell>
          <cell r="F562" t="str">
            <v>座椅事业一部--座椅厂</v>
          </cell>
          <cell r="G562" t="str">
            <v>发泡车间</v>
          </cell>
          <cell r="H562" t="str">
            <v>发泡工</v>
          </cell>
        </row>
        <row r="563">
          <cell r="B563" t="str">
            <v>吕家申</v>
          </cell>
          <cell r="C563" t="str">
            <v>男</v>
          </cell>
          <cell r="D563" t="str">
            <v>前台</v>
          </cell>
          <cell r="E563" t="str">
            <v>河北光华荣昌汽车部件有限公司</v>
          </cell>
          <cell r="F563" t="str">
            <v>座椅事业一部--座椅厂</v>
          </cell>
          <cell r="G563" t="str">
            <v>发泡车间</v>
          </cell>
          <cell r="H563" t="str">
            <v>发泡工</v>
          </cell>
        </row>
        <row r="564">
          <cell r="B564" t="str">
            <v>张孟荣</v>
          </cell>
          <cell r="C564" t="str">
            <v>女</v>
          </cell>
          <cell r="D564" t="str">
            <v>前台</v>
          </cell>
          <cell r="E564" t="str">
            <v>河北光华荣昌汽车部件有限公司</v>
          </cell>
          <cell r="F564" t="str">
            <v>座椅事业一部--座椅厂</v>
          </cell>
          <cell r="G564" t="str">
            <v>发泡车间</v>
          </cell>
          <cell r="H564" t="str">
            <v>发泡工</v>
          </cell>
        </row>
        <row r="565">
          <cell r="B565" t="str">
            <v>刘迎涛</v>
          </cell>
          <cell r="C565" t="str">
            <v>男</v>
          </cell>
          <cell r="D565" t="str">
            <v>前台</v>
          </cell>
          <cell r="E565" t="str">
            <v>河北光华荣昌汽车部件有限公司</v>
          </cell>
          <cell r="F565" t="str">
            <v>座椅事业一部--座椅厂</v>
          </cell>
          <cell r="G565" t="str">
            <v>发泡车间</v>
          </cell>
          <cell r="H565" t="str">
            <v>发泡工</v>
          </cell>
        </row>
        <row r="566">
          <cell r="B566" t="str">
            <v>邢贺然</v>
          </cell>
          <cell r="C566" t="str">
            <v>男</v>
          </cell>
          <cell r="D566" t="str">
            <v>前台</v>
          </cell>
          <cell r="E566" t="str">
            <v>河北光华荣昌汽车部件有限公司</v>
          </cell>
          <cell r="F566" t="str">
            <v>座椅事业一部--座椅厂</v>
          </cell>
          <cell r="G566" t="str">
            <v>发泡车间</v>
          </cell>
          <cell r="H566" t="str">
            <v>发泡工</v>
          </cell>
        </row>
        <row r="567">
          <cell r="B567" t="str">
            <v>向利新</v>
          </cell>
          <cell r="C567" t="e">
            <v>#VALUE!</v>
          </cell>
          <cell r="D567" t="str">
            <v>前台</v>
          </cell>
          <cell r="E567" t="str">
            <v>河北光华荣昌汽车部件有限公司</v>
          </cell>
          <cell r="F567" t="str">
            <v>座椅事业一部--金属件厂</v>
          </cell>
          <cell r="G567" t="str">
            <v>金属件厂</v>
          </cell>
          <cell r="H567" t="str">
            <v>金属件厂厂长</v>
          </cell>
        </row>
        <row r="568">
          <cell r="B568" t="str">
            <v>吕宪超</v>
          </cell>
          <cell r="C568" t="e">
            <v>#VALUE!</v>
          </cell>
          <cell r="D568" t="str">
            <v>前台</v>
          </cell>
          <cell r="E568" t="str">
            <v>河北光华荣昌汽车部件有限公司</v>
          </cell>
          <cell r="F568" t="str">
            <v>座椅事业一部--金属件厂</v>
          </cell>
          <cell r="G568" t="str">
            <v>总经办-采购执行科</v>
          </cell>
          <cell r="H568" t="str">
            <v>物料计划员</v>
          </cell>
        </row>
        <row r="569">
          <cell r="B569" t="str">
            <v>张雪</v>
          </cell>
          <cell r="C569" t="e">
            <v>#VALUE!</v>
          </cell>
          <cell r="D569" t="str">
            <v>前台</v>
          </cell>
          <cell r="E569" t="str">
            <v>河北光华荣昌汽车部件有限公司</v>
          </cell>
          <cell r="F569" t="str">
            <v>座椅事业一部--金属件厂</v>
          </cell>
          <cell r="G569" t="str">
            <v>生产管理科</v>
          </cell>
          <cell r="H569" t="str">
            <v>生产计划员</v>
          </cell>
        </row>
        <row r="570">
          <cell r="B570" t="str">
            <v>周海霞</v>
          </cell>
          <cell r="C570" t="str">
            <v>女</v>
          </cell>
          <cell r="D570" t="str">
            <v>前台</v>
          </cell>
          <cell r="E570" t="str">
            <v>河北光华荣昌汽车部件有限公司</v>
          </cell>
          <cell r="F570" t="str">
            <v>座椅事业一部--座椅厂</v>
          </cell>
          <cell r="G570" t="str">
            <v>发泡车间</v>
          </cell>
          <cell r="H570" t="str">
            <v>发泡工</v>
          </cell>
        </row>
        <row r="571">
          <cell r="B571" t="str">
            <v>姚建宇</v>
          </cell>
          <cell r="C571" t="str">
            <v>男</v>
          </cell>
          <cell r="D571" t="str">
            <v>前台</v>
          </cell>
          <cell r="E571" t="str">
            <v>河北光华荣昌汽车部件有限公司</v>
          </cell>
          <cell r="F571" t="str">
            <v>座椅事业一部--座椅厂</v>
          </cell>
          <cell r="G571" t="str">
            <v>发泡车间</v>
          </cell>
          <cell r="H571" t="str">
            <v>发泡工</v>
          </cell>
        </row>
        <row r="572">
          <cell r="B572" t="str">
            <v>苗红亮</v>
          </cell>
          <cell r="C572" t="str">
            <v>男</v>
          </cell>
          <cell r="D572" t="str">
            <v>前台</v>
          </cell>
          <cell r="E572" t="str">
            <v>河北光华荣昌汽车部件有限公司</v>
          </cell>
          <cell r="F572" t="str">
            <v>座椅事业一部--座椅厂</v>
          </cell>
          <cell r="G572" t="str">
            <v>发泡车间</v>
          </cell>
          <cell r="H572" t="str">
            <v>发泡工</v>
          </cell>
        </row>
        <row r="573">
          <cell r="B573" t="str">
            <v>冯键朝</v>
          </cell>
          <cell r="C573" t="str">
            <v>男</v>
          </cell>
          <cell r="D573" t="str">
            <v>前台</v>
          </cell>
          <cell r="E573" t="str">
            <v>河北光华荣昌汽车部件有限公司</v>
          </cell>
          <cell r="F573" t="str">
            <v>座椅事业一部--金属件厂</v>
          </cell>
          <cell r="G573" t="str">
            <v>焊接车间</v>
          </cell>
          <cell r="H573" t="str">
            <v>摆件工</v>
          </cell>
        </row>
        <row r="574">
          <cell r="B574" t="str">
            <v>王洪杰</v>
          </cell>
          <cell r="C574" t="str">
            <v>女</v>
          </cell>
          <cell r="D574" t="str">
            <v>前台</v>
          </cell>
          <cell r="E574" t="str">
            <v>河北光华荣昌汽车部件有限公司</v>
          </cell>
          <cell r="F574" t="str">
            <v>后视镜事业部</v>
          </cell>
          <cell r="G574" t="str">
            <v>后视镜组装车间</v>
          </cell>
          <cell r="H574" t="str">
            <v>组装工</v>
          </cell>
        </row>
        <row r="575">
          <cell r="B575" t="str">
            <v>于海波</v>
          </cell>
          <cell r="C575" t="e">
            <v>#VALUE!</v>
          </cell>
          <cell r="D575" t="str">
            <v>前台</v>
          </cell>
          <cell r="E575" t="str">
            <v>河北光华荣昌汽车部件有限公司</v>
          </cell>
          <cell r="F575" t="str">
            <v>座椅事业一部--座椅厂</v>
          </cell>
          <cell r="G575" t="str">
            <v>发泡车间</v>
          </cell>
          <cell r="H575" t="str">
            <v>发泡工</v>
          </cell>
        </row>
        <row r="576">
          <cell r="B576" t="str">
            <v>马福新</v>
          </cell>
          <cell r="C576" t="str">
            <v>男</v>
          </cell>
          <cell r="D576" t="str">
            <v>前台</v>
          </cell>
          <cell r="E576" t="str">
            <v>河北光华荣昌汽车部件有限公司</v>
          </cell>
          <cell r="F576" t="str">
            <v>后视镜事业部</v>
          </cell>
          <cell r="G576" t="str">
            <v>后视镜组装车间</v>
          </cell>
          <cell r="H576" t="str">
            <v>组装工</v>
          </cell>
        </row>
        <row r="577">
          <cell r="B577" t="str">
            <v>李科局</v>
          </cell>
          <cell r="C577" t="str">
            <v>男</v>
          </cell>
          <cell r="D577" t="str">
            <v>前台</v>
          </cell>
          <cell r="E577" t="str">
            <v>河北光华荣昌汽车部件有限公司</v>
          </cell>
          <cell r="F577" t="str">
            <v>座椅事业一部--金属件厂</v>
          </cell>
          <cell r="G577" t="str">
            <v>焊接车间</v>
          </cell>
          <cell r="H577" t="str">
            <v>摆件工</v>
          </cell>
        </row>
        <row r="578">
          <cell r="B578" t="str">
            <v>李海滨</v>
          </cell>
          <cell r="C578" t="str">
            <v>男</v>
          </cell>
          <cell r="D578" t="str">
            <v>前台</v>
          </cell>
          <cell r="E578" t="str">
            <v>河北光华荣昌汽车部件有限公司</v>
          </cell>
          <cell r="F578" t="str">
            <v>座椅事业一部--金属件厂</v>
          </cell>
          <cell r="G578" t="str">
            <v>焊接车间</v>
          </cell>
          <cell r="H578" t="str">
            <v>摆件工</v>
          </cell>
        </row>
        <row r="579">
          <cell r="B579" t="str">
            <v>黄贞川</v>
          </cell>
          <cell r="C579" t="e">
            <v>#VALUE!</v>
          </cell>
          <cell r="D579" t="str">
            <v>前台</v>
          </cell>
          <cell r="E579" t="str">
            <v>河北光华荣昌汽车部件有限公司</v>
          </cell>
          <cell r="F579" t="str">
            <v>座椅事业一部--座椅厂</v>
          </cell>
          <cell r="G579" t="str">
            <v>发泡车间</v>
          </cell>
          <cell r="H579" t="str">
            <v>发泡工</v>
          </cell>
        </row>
        <row r="580">
          <cell r="B580" t="str">
            <v>高淑平</v>
          </cell>
          <cell r="C580" t="str">
            <v>女</v>
          </cell>
          <cell r="D580" t="str">
            <v>前台</v>
          </cell>
          <cell r="E580" t="str">
            <v>河北光华荣昌汽车部件有限公司</v>
          </cell>
          <cell r="F580" t="str">
            <v>座椅事业一部--座椅厂</v>
          </cell>
          <cell r="G580" t="str">
            <v>发泡车间</v>
          </cell>
          <cell r="H580" t="str">
            <v>发泡工</v>
          </cell>
        </row>
        <row r="581">
          <cell r="B581" t="str">
            <v>邓石林</v>
          </cell>
          <cell r="C581" t="str">
            <v>男</v>
          </cell>
          <cell r="D581" t="str">
            <v>前台</v>
          </cell>
          <cell r="E581" t="str">
            <v>河北光华荣昌汽车部件有限公司</v>
          </cell>
          <cell r="F581" t="str">
            <v>座椅事业一部--金属件厂</v>
          </cell>
          <cell r="G581" t="str">
            <v>焊接车间</v>
          </cell>
          <cell r="H581" t="str">
            <v>摆件工</v>
          </cell>
        </row>
        <row r="582">
          <cell r="B582" t="str">
            <v>史军民</v>
          </cell>
          <cell r="C582" t="str">
            <v>男</v>
          </cell>
          <cell r="D582" t="str">
            <v>前台</v>
          </cell>
          <cell r="E582" t="str">
            <v>河北光华荣昌汽车部件有限公司</v>
          </cell>
          <cell r="F582" t="str">
            <v>座椅事业一部--座椅厂</v>
          </cell>
          <cell r="G582" t="str">
            <v>发泡车间</v>
          </cell>
          <cell r="H582" t="str">
            <v>发泡工</v>
          </cell>
        </row>
        <row r="583">
          <cell r="B583" t="str">
            <v>赵焕艺</v>
          </cell>
          <cell r="C583" t="str">
            <v>男</v>
          </cell>
          <cell r="D583" t="str">
            <v>前台</v>
          </cell>
          <cell r="E583" t="str">
            <v>河北光华荣昌汽车部件有限公司</v>
          </cell>
          <cell r="F583" t="str">
            <v>座椅事业一部--金属件厂</v>
          </cell>
          <cell r="G583" t="str">
            <v>焊接车间</v>
          </cell>
          <cell r="H583" t="str">
            <v>摆件工</v>
          </cell>
        </row>
        <row r="584">
          <cell r="B584" t="str">
            <v>吴勇谭</v>
          </cell>
          <cell r="C584" t="str">
            <v>男</v>
          </cell>
          <cell r="D584" t="str">
            <v>前台</v>
          </cell>
          <cell r="E584" t="str">
            <v>河北光华荣昌汽车部件有限公司</v>
          </cell>
          <cell r="F584" t="str">
            <v>座椅事业一部--座椅厂</v>
          </cell>
          <cell r="G584" t="str">
            <v>发泡车间</v>
          </cell>
          <cell r="H584" t="str">
            <v>发泡工</v>
          </cell>
        </row>
        <row r="585">
          <cell r="B585" t="str">
            <v>孙一顺</v>
          </cell>
          <cell r="C585" t="str">
            <v>男</v>
          </cell>
          <cell r="D585" t="str">
            <v>前台</v>
          </cell>
          <cell r="E585" t="str">
            <v>河北光华荣昌汽车部件有限公司</v>
          </cell>
          <cell r="F585" t="str">
            <v>座椅事业一部--座椅厂</v>
          </cell>
          <cell r="G585" t="str">
            <v>发泡车间</v>
          </cell>
          <cell r="H585" t="str">
            <v>发泡工</v>
          </cell>
        </row>
        <row r="586">
          <cell r="B586" t="str">
            <v>刘秋颖</v>
          </cell>
          <cell r="C586" t="str">
            <v>女</v>
          </cell>
          <cell r="D586" t="str">
            <v>前台</v>
          </cell>
          <cell r="E586" t="str">
            <v>河北光华荣昌汽车部件有限公司</v>
          </cell>
          <cell r="F586" t="str">
            <v>座椅事业一部--座椅厂</v>
          </cell>
          <cell r="G586" t="str">
            <v>发泡车间</v>
          </cell>
          <cell r="H586" t="str">
            <v>发泡工</v>
          </cell>
        </row>
        <row r="587">
          <cell r="B587" t="str">
            <v>魏新洋</v>
          </cell>
          <cell r="C587" t="str">
            <v>男</v>
          </cell>
          <cell r="D587" t="str">
            <v>前台</v>
          </cell>
          <cell r="E587" t="str">
            <v>河北光华荣昌汽车部件有限公司</v>
          </cell>
          <cell r="F587" t="str">
            <v>座椅事业一部--座椅厂</v>
          </cell>
          <cell r="G587" t="str">
            <v>发泡车间</v>
          </cell>
          <cell r="H587" t="str">
            <v>发泡工</v>
          </cell>
        </row>
        <row r="588">
          <cell r="B588" t="str">
            <v>崔淑玲</v>
          </cell>
          <cell r="C588" t="str">
            <v>女</v>
          </cell>
          <cell r="D588" t="str">
            <v>前台</v>
          </cell>
          <cell r="E588" t="str">
            <v>河北光华荣昌汽车部件有限公司</v>
          </cell>
          <cell r="F588" t="str">
            <v>座椅事业一部--座椅厂</v>
          </cell>
          <cell r="G588" t="str">
            <v>发泡车间</v>
          </cell>
          <cell r="H588" t="str">
            <v>发泡工</v>
          </cell>
        </row>
        <row r="589">
          <cell r="B589" t="str">
            <v>张明辉</v>
          </cell>
          <cell r="C589" t="str">
            <v>男</v>
          </cell>
          <cell r="D589" t="str">
            <v>前台</v>
          </cell>
          <cell r="E589" t="str">
            <v>河北光华荣昌汽车部件有限公司</v>
          </cell>
          <cell r="F589" t="str">
            <v>座椅事业一部--金属件厂</v>
          </cell>
          <cell r="G589" t="str">
            <v>焊接车间</v>
          </cell>
          <cell r="H589" t="str">
            <v>摆件工</v>
          </cell>
        </row>
        <row r="590">
          <cell r="B590" t="str">
            <v>杨海涛</v>
          </cell>
          <cell r="C590" t="str">
            <v>男</v>
          </cell>
          <cell r="D590" t="str">
            <v>前台</v>
          </cell>
          <cell r="E590" t="str">
            <v>河北光华荣昌汽车部件有限公司</v>
          </cell>
          <cell r="F590" t="str">
            <v>座椅事业一部--座椅厂</v>
          </cell>
          <cell r="G590" t="str">
            <v>发泡车间</v>
          </cell>
          <cell r="H590" t="str">
            <v>发泡工</v>
          </cell>
        </row>
        <row r="591">
          <cell r="B591" t="str">
            <v>李宇航</v>
          </cell>
          <cell r="C591" t="str">
            <v>男</v>
          </cell>
          <cell r="D591" t="str">
            <v>前台</v>
          </cell>
          <cell r="E591" t="str">
            <v>河北光华荣昌汽车部件有限公司</v>
          </cell>
          <cell r="F591" t="str">
            <v>座椅事业一部--座椅厂</v>
          </cell>
          <cell r="G591" t="str">
            <v>发泡车间</v>
          </cell>
          <cell r="H591" t="str">
            <v>发泡工</v>
          </cell>
        </row>
        <row r="592">
          <cell r="B592" t="str">
            <v>刘家林</v>
          </cell>
          <cell r="C592" t="str">
            <v>男</v>
          </cell>
          <cell r="D592" t="str">
            <v>前台</v>
          </cell>
          <cell r="E592" t="str">
            <v>河北光华荣昌汽车部件有限公司</v>
          </cell>
          <cell r="F592" t="str">
            <v>座椅事业一部--座椅厂</v>
          </cell>
          <cell r="G592" t="str">
            <v>发泡车间</v>
          </cell>
          <cell r="H592" t="str">
            <v>发泡工</v>
          </cell>
        </row>
        <row r="593">
          <cell r="B593" t="str">
            <v>张金辉</v>
          </cell>
          <cell r="C593" t="e">
            <v>#VALUE!</v>
          </cell>
          <cell r="D593" t="str">
            <v>前台</v>
          </cell>
          <cell r="E593" t="str">
            <v>河北光华荣昌汽车部件有限公司</v>
          </cell>
          <cell r="F593" t="str">
            <v>座椅事业一部--座椅厂</v>
          </cell>
          <cell r="G593" t="str">
            <v>发泡车间</v>
          </cell>
          <cell r="H593" t="str">
            <v>发泡工</v>
          </cell>
        </row>
        <row r="594">
          <cell r="B594" t="str">
            <v>王云阔</v>
          </cell>
          <cell r="C594" t="str">
            <v>男</v>
          </cell>
          <cell r="D594" t="str">
            <v>前台</v>
          </cell>
          <cell r="E594" t="str">
            <v>河北光华荣昌汽车部件有限公司</v>
          </cell>
          <cell r="F594" t="str">
            <v>座椅事业一部--座椅厂</v>
          </cell>
          <cell r="G594" t="str">
            <v>发泡车间</v>
          </cell>
          <cell r="H594" t="str">
            <v>发泡工</v>
          </cell>
        </row>
        <row r="595">
          <cell r="B595" t="str">
            <v>董瑞锋</v>
          </cell>
          <cell r="C595" t="e">
            <v>#VALUE!</v>
          </cell>
          <cell r="D595" t="str">
            <v>前台</v>
          </cell>
          <cell r="E595" t="str">
            <v>河北光华荣昌汽车部件有限公司</v>
          </cell>
          <cell r="F595" t="str">
            <v>座椅事业一部--座椅厂</v>
          </cell>
          <cell r="G595" t="str">
            <v>发泡车间</v>
          </cell>
          <cell r="H595" t="str">
            <v>发泡工</v>
          </cell>
        </row>
        <row r="596">
          <cell r="B596" t="str">
            <v>邵帅</v>
          </cell>
          <cell r="C596" t="e">
            <v>#VALUE!</v>
          </cell>
          <cell r="D596" t="str">
            <v>前台</v>
          </cell>
          <cell r="E596" t="str">
            <v>河北光华荣昌汽车部件有限公司</v>
          </cell>
          <cell r="F596" t="str">
            <v>座椅事业一部--座椅厂</v>
          </cell>
          <cell r="G596" t="str">
            <v>发泡车间</v>
          </cell>
          <cell r="H596" t="str">
            <v>发泡工</v>
          </cell>
        </row>
        <row r="597">
          <cell r="B597" t="str">
            <v>李聪美</v>
          </cell>
          <cell r="C597" t="e">
            <v>#VALUE!</v>
          </cell>
          <cell r="D597" t="str">
            <v>前台</v>
          </cell>
          <cell r="E597" t="str">
            <v>河北光华荣昌汽车部件有限公司</v>
          </cell>
          <cell r="F597" t="str">
            <v>座椅事业一部--座椅厂</v>
          </cell>
          <cell r="G597" t="str">
            <v>发泡车间</v>
          </cell>
          <cell r="H597" t="str">
            <v>发泡工</v>
          </cell>
        </row>
        <row r="598">
          <cell r="B598" t="str">
            <v>范中正</v>
          </cell>
          <cell r="C598" t="e">
            <v>#VALUE!</v>
          </cell>
          <cell r="D598" t="str">
            <v>前台</v>
          </cell>
          <cell r="E598" t="str">
            <v>河北光华荣昌汽车部件有限公司</v>
          </cell>
          <cell r="F598" t="str">
            <v>座椅事业一部--金属件厂</v>
          </cell>
          <cell r="G598" t="str">
            <v>焊接车间</v>
          </cell>
          <cell r="H598" t="str">
            <v>摆件工</v>
          </cell>
        </row>
        <row r="599">
          <cell r="B599" t="str">
            <v>朱得宁</v>
          </cell>
          <cell r="C599" t="e">
            <v>#VALUE!</v>
          </cell>
          <cell r="D599" t="str">
            <v>前台</v>
          </cell>
          <cell r="E599" t="str">
            <v>河北光华荣昌汽车部件有限公司</v>
          </cell>
          <cell r="F599" t="str">
            <v>座椅事业一部--金属件厂</v>
          </cell>
          <cell r="G599" t="str">
            <v>总经办-采购执行科</v>
          </cell>
          <cell r="H599" t="str">
            <v>物料计划员</v>
          </cell>
        </row>
        <row r="600">
          <cell r="B600" t="str">
            <v>高莹</v>
          </cell>
          <cell r="C600" t="e">
            <v>#VALUE!</v>
          </cell>
          <cell r="D600" t="str">
            <v>前台</v>
          </cell>
          <cell r="E600" t="str">
            <v>河北光华荣昌汽车部件有限公司</v>
          </cell>
          <cell r="F600" t="str">
            <v>座椅事业一部--金属件厂</v>
          </cell>
          <cell r="G600" t="str">
            <v>生产管理科</v>
          </cell>
          <cell r="H600" t="str">
            <v>生产计划员</v>
          </cell>
        </row>
        <row r="601">
          <cell r="B601" t="str">
            <v>曹贺祥</v>
          </cell>
          <cell r="C601" t="str">
            <v>男</v>
          </cell>
          <cell r="D601" t="str">
            <v>前台</v>
          </cell>
          <cell r="E601" t="str">
            <v>河北光华荣昌汽车部件有限公司</v>
          </cell>
          <cell r="F601" t="str">
            <v>座椅事业一部--座椅厂</v>
          </cell>
          <cell r="G601" t="str">
            <v>发泡车间</v>
          </cell>
          <cell r="H601" t="str">
            <v>发泡工</v>
          </cell>
        </row>
        <row r="602">
          <cell r="B602" t="str">
            <v>曹贺鹏</v>
          </cell>
          <cell r="C602" t="str">
            <v>男</v>
          </cell>
          <cell r="D602" t="str">
            <v>前台</v>
          </cell>
          <cell r="E602" t="str">
            <v>河北光华荣昌汽车部件有限公司</v>
          </cell>
          <cell r="F602" t="str">
            <v>座椅事业一部--座椅厂</v>
          </cell>
          <cell r="G602" t="str">
            <v>发泡车间</v>
          </cell>
          <cell r="H602" t="str">
            <v>发泡工</v>
          </cell>
        </row>
        <row r="603">
          <cell r="B603" t="str">
            <v>冯钰国</v>
          </cell>
          <cell r="C603" t="str">
            <v>男</v>
          </cell>
          <cell r="D603" t="str">
            <v>前台</v>
          </cell>
          <cell r="E603" t="str">
            <v>河北光华荣昌汽车部件有限公司</v>
          </cell>
          <cell r="F603" t="str">
            <v>座椅事业一部--座椅厂</v>
          </cell>
          <cell r="G603" t="str">
            <v>发泡车间</v>
          </cell>
          <cell r="H603" t="str">
            <v>发泡工</v>
          </cell>
        </row>
        <row r="604">
          <cell r="B604" t="str">
            <v>吕昊展</v>
          </cell>
          <cell r="C604" t="e">
            <v>#VALUE!</v>
          </cell>
          <cell r="D604" t="str">
            <v>前台</v>
          </cell>
          <cell r="E604" t="str">
            <v>河北光华荣昌汽车部件有限公司</v>
          </cell>
          <cell r="F604" t="str">
            <v>座椅事业一部--座椅厂</v>
          </cell>
          <cell r="G604" t="str">
            <v>发泡车间</v>
          </cell>
          <cell r="H604" t="str">
            <v>发泡工</v>
          </cell>
        </row>
        <row r="605">
          <cell r="B605" t="str">
            <v>蔡建坤</v>
          </cell>
          <cell r="C605" t="str">
            <v>男</v>
          </cell>
          <cell r="D605" t="str">
            <v>前台</v>
          </cell>
          <cell r="E605" t="str">
            <v>河北光华荣昌汽车部件有限公司</v>
          </cell>
          <cell r="F605" t="str">
            <v>座椅事业一部--座椅厂</v>
          </cell>
          <cell r="G605" t="str">
            <v>发泡车间</v>
          </cell>
          <cell r="H605" t="str">
            <v>发泡工</v>
          </cell>
        </row>
        <row r="606">
          <cell r="B606" t="str">
            <v>程从瑞</v>
          </cell>
          <cell r="C606" t="str">
            <v>男</v>
          </cell>
          <cell r="D606" t="str">
            <v>前台</v>
          </cell>
          <cell r="E606" t="str">
            <v>河北光华荣昌汽车部件有限公司</v>
          </cell>
          <cell r="F606" t="str">
            <v>座椅事业一部--座椅厂</v>
          </cell>
          <cell r="G606" t="str">
            <v>发泡车间</v>
          </cell>
          <cell r="H606" t="str">
            <v>发泡工</v>
          </cell>
        </row>
        <row r="607">
          <cell r="B607" t="str">
            <v>张春玉</v>
          </cell>
          <cell r="C607" t="e">
            <v>#VALUE!</v>
          </cell>
          <cell r="D607" t="str">
            <v>前台</v>
          </cell>
          <cell r="E607" t="str">
            <v>河北光华荣昌汽车部件有限公司</v>
          </cell>
          <cell r="F607" t="str">
            <v>座椅事业一部--座椅厂</v>
          </cell>
          <cell r="G607" t="str">
            <v>缝纫车间</v>
          </cell>
          <cell r="H607" t="str">
            <v>裁剪工</v>
          </cell>
        </row>
        <row r="608">
          <cell r="B608" t="str">
            <v>邓雨萌</v>
          </cell>
          <cell r="C608" t="e">
            <v>#VALUE!</v>
          </cell>
          <cell r="D608" t="str">
            <v>前台</v>
          </cell>
          <cell r="E608" t="str">
            <v>河北光华荣昌汽车部件有限公司</v>
          </cell>
          <cell r="F608" t="str">
            <v>座椅事业一部--座椅厂</v>
          </cell>
          <cell r="G608" t="str">
            <v>缝纫车间</v>
          </cell>
          <cell r="H608" t="str">
            <v>缝纫工</v>
          </cell>
        </row>
        <row r="609">
          <cell r="B609" t="str">
            <v>李利苹</v>
          </cell>
          <cell r="C609" t="e">
            <v>#VALUE!</v>
          </cell>
          <cell r="D609" t="str">
            <v>前台</v>
          </cell>
          <cell r="E609" t="str">
            <v>河北光华荣昌汽车部件有限公司</v>
          </cell>
          <cell r="F609" t="str">
            <v>座椅事业一部--座椅厂</v>
          </cell>
          <cell r="G609" t="str">
            <v>缝纫车间</v>
          </cell>
          <cell r="H609" t="str">
            <v>缝纫工</v>
          </cell>
        </row>
        <row r="610">
          <cell r="B610" t="str">
            <v>尹俊花</v>
          </cell>
          <cell r="C610" t="e">
            <v>#VALUE!</v>
          </cell>
          <cell r="D610" t="str">
            <v>前台</v>
          </cell>
          <cell r="E610" t="str">
            <v>河北光华荣昌汽车部件有限公司</v>
          </cell>
          <cell r="F610" t="str">
            <v>座椅事业一部--座椅厂</v>
          </cell>
          <cell r="G610" t="str">
            <v>缝纫车间</v>
          </cell>
          <cell r="H610" t="str">
            <v>缝纫工</v>
          </cell>
        </row>
        <row r="611">
          <cell r="B611" t="str">
            <v>王治飞</v>
          </cell>
          <cell r="C611" t="e">
            <v>#VALUE!</v>
          </cell>
          <cell r="D611" t="str">
            <v>前台</v>
          </cell>
          <cell r="E611" t="str">
            <v>河北光华荣昌汽车部件有限公司</v>
          </cell>
          <cell r="F611" t="str">
            <v>座椅事业一部--座椅厂</v>
          </cell>
          <cell r="G611" t="str">
            <v>缝纫车间</v>
          </cell>
          <cell r="H611" t="str">
            <v>缝纫工</v>
          </cell>
        </row>
        <row r="612">
          <cell r="B612" t="str">
            <v>孔德佳</v>
          </cell>
          <cell r="C612" t="e">
            <v>#VALUE!</v>
          </cell>
          <cell r="D612" t="str">
            <v>前台</v>
          </cell>
          <cell r="E612" t="str">
            <v>河北光华荣昌汽车部件有限公司</v>
          </cell>
          <cell r="F612" t="str">
            <v>座椅事业一部--座椅厂</v>
          </cell>
          <cell r="G612" t="str">
            <v>总经办-销售服务科</v>
          </cell>
          <cell r="H612" t="str">
            <v>装卸工</v>
          </cell>
        </row>
        <row r="613">
          <cell r="B613" t="str">
            <v>曹延庆</v>
          </cell>
          <cell r="C613" t="str">
            <v>女</v>
          </cell>
          <cell r="D613" t="str">
            <v>前台</v>
          </cell>
          <cell r="E613" t="str">
            <v>河北光华荣昌汽车部件有限公司</v>
          </cell>
          <cell r="F613" t="str">
            <v>后视镜事业部</v>
          </cell>
          <cell r="G613" t="str">
            <v>后视镜组装车间</v>
          </cell>
          <cell r="H613" t="str">
            <v>组装工</v>
          </cell>
        </row>
        <row r="614">
          <cell r="B614" t="str">
            <v>刘建杰</v>
          </cell>
          <cell r="C614" t="str">
            <v>女</v>
          </cell>
          <cell r="D614" t="str">
            <v>前台</v>
          </cell>
          <cell r="E614" t="str">
            <v>河北光华荣昌汽车部件有限公司</v>
          </cell>
          <cell r="F614" t="str">
            <v>后视镜事业部</v>
          </cell>
          <cell r="G614" t="str">
            <v>后视镜组装车间</v>
          </cell>
          <cell r="H614" t="str">
            <v>组装工</v>
          </cell>
        </row>
        <row r="615">
          <cell r="B615" t="str">
            <v>张长江</v>
          </cell>
          <cell r="C615" t="e">
            <v>#VALUE!</v>
          </cell>
          <cell r="D615" t="str">
            <v>前台</v>
          </cell>
          <cell r="E615" t="str">
            <v>河北光华荣昌汽车部件有限公司</v>
          </cell>
          <cell r="F615" t="str">
            <v>座椅事业一部--座椅厂</v>
          </cell>
          <cell r="G615" t="str">
            <v>总经办-销售服务科</v>
          </cell>
          <cell r="H615" t="str">
            <v>工装维修</v>
          </cell>
        </row>
        <row r="616">
          <cell r="B616" t="str">
            <v>郭仕鹏</v>
          </cell>
          <cell r="C616" t="str">
            <v>男</v>
          </cell>
          <cell r="D616" t="str">
            <v>前台</v>
          </cell>
          <cell r="E616" t="str">
            <v>河北光华荣昌汽车部件有限公司</v>
          </cell>
          <cell r="F616" t="str">
            <v>座椅事业一部--座椅厂</v>
          </cell>
          <cell r="G616" t="str">
            <v>总经办-销售服务科</v>
          </cell>
          <cell r="H616" t="str">
            <v>工装维修</v>
          </cell>
        </row>
        <row r="617">
          <cell r="B617" t="str">
            <v>刘海明</v>
          </cell>
          <cell r="C617" t="e">
            <v>#VALUE!</v>
          </cell>
          <cell r="D617" t="str">
            <v>前台</v>
          </cell>
          <cell r="E617" t="str">
            <v>河北光华荣昌汽车部件有限公司</v>
          </cell>
          <cell r="F617" t="str">
            <v>座椅事业一部--座椅厂</v>
          </cell>
          <cell r="G617" t="str">
            <v>座椅总装车间</v>
          </cell>
          <cell r="H617" t="str">
            <v>组装工</v>
          </cell>
        </row>
        <row r="618">
          <cell r="B618" t="str">
            <v>赵衍东</v>
          </cell>
          <cell r="C618" t="str">
            <v>男</v>
          </cell>
          <cell r="D618" t="str">
            <v>前台</v>
          </cell>
          <cell r="E618" t="str">
            <v>河北光华荣昌汽车部件有限公司</v>
          </cell>
          <cell r="F618" t="str">
            <v>座椅事业一部--金属件厂</v>
          </cell>
          <cell r="G618" t="str">
            <v>焊接车间</v>
          </cell>
          <cell r="H618" t="str">
            <v>摆件工</v>
          </cell>
        </row>
        <row r="619">
          <cell r="B619" t="str">
            <v>张德林</v>
          </cell>
          <cell r="C619" t="e">
            <v>#VALUE!</v>
          </cell>
          <cell r="D619" t="str">
            <v>前台</v>
          </cell>
          <cell r="E619" t="str">
            <v>河北光华荣昌汽车部件有限公司</v>
          </cell>
          <cell r="F619" t="str">
            <v>座椅事业一部--座椅厂</v>
          </cell>
          <cell r="G619" t="str">
            <v>座椅总装车间</v>
          </cell>
          <cell r="H619" t="str">
            <v>组装工</v>
          </cell>
        </row>
        <row r="620">
          <cell r="B620" t="str">
            <v>张润峰</v>
          </cell>
          <cell r="C620" t="e">
            <v>#VALUE!</v>
          </cell>
          <cell r="D620" t="str">
            <v>前台</v>
          </cell>
          <cell r="E620" t="str">
            <v>河北光华荣昌汽车部件有限公司</v>
          </cell>
          <cell r="F620" t="str">
            <v>座椅事业一部--座椅厂</v>
          </cell>
          <cell r="G620" t="str">
            <v>座椅总装车间</v>
          </cell>
          <cell r="H620" t="str">
            <v>组装工</v>
          </cell>
        </row>
        <row r="621">
          <cell r="B621" t="str">
            <v>孙铜锴</v>
          </cell>
          <cell r="C621" t="e">
            <v>#VALUE!</v>
          </cell>
          <cell r="D621" t="str">
            <v>前台</v>
          </cell>
          <cell r="E621" t="str">
            <v>河北光华荣昌汽车部件有限公司</v>
          </cell>
          <cell r="F621" t="str">
            <v>座椅事业一部--座椅厂</v>
          </cell>
          <cell r="G621" t="str">
            <v>座椅总装车间</v>
          </cell>
          <cell r="H621" t="str">
            <v>组装工</v>
          </cell>
        </row>
        <row r="622">
          <cell r="B622" t="str">
            <v>李佳峻</v>
          </cell>
          <cell r="C622" t="e">
            <v>#VALUE!</v>
          </cell>
          <cell r="D622" t="str">
            <v>前台</v>
          </cell>
          <cell r="E622" t="str">
            <v>河北光华荣昌汽车部件有限公司</v>
          </cell>
          <cell r="F622" t="str">
            <v>座椅事业一部--座椅厂</v>
          </cell>
          <cell r="G622" t="str">
            <v>座椅总装车间</v>
          </cell>
          <cell r="H622" t="str">
            <v>组装工</v>
          </cell>
        </row>
        <row r="623">
          <cell r="B623" t="str">
            <v>曹俊涛</v>
          </cell>
          <cell r="C623" t="e">
            <v>#VALUE!</v>
          </cell>
          <cell r="D623" t="str">
            <v>前台</v>
          </cell>
          <cell r="E623" t="str">
            <v>河北光华荣昌汽车部件有限公司</v>
          </cell>
          <cell r="F623" t="str">
            <v>座椅事业一部--座椅厂</v>
          </cell>
          <cell r="G623" t="str">
            <v>发泡车间</v>
          </cell>
          <cell r="H623" t="str">
            <v>发泡工</v>
          </cell>
        </row>
        <row r="624">
          <cell r="B624" t="str">
            <v>王樱洁</v>
          </cell>
          <cell r="C624" t="e">
            <v>#VALUE!</v>
          </cell>
          <cell r="D624" t="str">
            <v>前台</v>
          </cell>
          <cell r="E624" t="str">
            <v>河北光华荣昌汽车部件有限公司</v>
          </cell>
          <cell r="F624" t="str">
            <v>后视镜事业部</v>
          </cell>
          <cell r="G624" t="str">
            <v>后视镜组装车间</v>
          </cell>
          <cell r="H624" t="str">
            <v>组装工</v>
          </cell>
        </row>
        <row r="625">
          <cell r="B625" t="str">
            <v>王俊广</v>
          </cell>
          <cell r="C625" t="e">
            <v>#VALUE!</v>
          </cell>
          <cell r="D625" t="str">
            <v>前台</v>
          </cell>
          <cell r="E625" t="str">
            <v>河北光华荣昌汽车部件有限公司</v>
          </cell>
          <cell r="F625" t="str">
            <v>座椅事业一部--金属件厂</v>
          </cell>
          <cell r="G625" t="str">
            <v>焊接车间</v>
          </cell>
          <cell r="H625" t="str">
            <v>摆件工</v>
          </cell>
        </row>
        <row r="626">
          <cell r="B626" t="str">
            <v>杨玉青</v>
          </cell>
          <cell r="C626" t="e">
            <v>#VALUE!</v>
          </cell>
          <cell r="D626" t="str">
            <v>前台</v>
          </cell>
          <cell r="E626" t="str">
            <v>河北光华荣昌汽车部件有限公司</v>
          </cell>
          <cell r="F626" t="str">
            <v>座椅事业一部--座椅厂</v>
          </cell>
          <cell r="G626" t="str">
            <v>座椅总装车间</v>
          </cell>
          <cell r="H626" t="str">
            <v>组装工</v>
          </cell>
        </row>
        <row r="627">
          <cell r="B627" t="str">
            <v>曹政</v>
          </cell>
          <cell r="C627" t="e">
            <v>#VALUE!</v>
          </cell>
          <cell r="D627" t="str">
            <v>前台</v>
          </cell>
          <cell r="E627" t="str">
            <v>河北光华荣昌汽车部件有限公司</v>
          </cell>
          <cell r="F627" t="str">
            <v>座椅事业一部--座椅厂</v>
          </cell>
          <cell r="G627" t="str">
            <v>座椅总装车间</v>
          </cell>
          <cell r="H627" t="str">
            <v>组装工</v>
          </cell>
        </row>
        <row r="628">
          <cell r="B628" t="str">
            <v>赵雪翔</v>
          </cell>
          <cell r="C628" t="e">
            <v>#VALUE!</v>
          </cell>
          <cell r="D628" t="str">
            <v>前台</v>
          </cell>
          <cell r="E628" t="str">
            <v>河北光华荣昌汽车部件有限公司</v>
          </cell>
          <cell r="F628" t="str">
            <v>座椅事业一部--座椅厂</v>
          </cell>
          <cell r="G628" t="str">
            <v>座椅总装车间</v>
          </cell>
          <cell r="H628" t="str">
            <v>组装工</v>
          </cell>
        </row>
        <row r="629">
          <cell r="B629" t="str">
            <v>郝树军</v>
          </cell>
          <cell r="C629" t="e">
            <v>#VALUE!</v>
          </cell>
          <cell r="D629" t="str">
            <v>前台</v>
          </cell>
          <cell r="E629" t="str">
            <v>河北光华荣昌汽车部件有限公司</v>
          </cell>
          <cell r="F629" t="str">
            <v>座椅事业一部--座椅厂</v>
          </cell>
          <cell r="G629" t="str">
            <v>座椅总装车间</v>
          </cell>
          <cell r="H629" t="str">
            <v>组装工</v>
          </cell>
        </row>
        <row r="630">
          <cell r="B630" t="str">
            <v>刘海城</v>
          </cell>
          <cell r="C630" t="e">
            <v>#VALUE!</v>
          </cell>
          <cell r="D630" t="str">
            <v>前台</v>
          </cell>
          <cell r="E630" t="str">
            <v>河北光华荣昌汽车部件有限公司</v>
          </cell>
          <cell r="F630" t="str">
            <v>座椅事业一部--座椅厂</v>
          </cell>
          <cell r="G630" t="str">
            <v>座椅总装车间</v>
          </cell>
          <cell r="H630" t="str">
            <v>组装工</v>
          </cell>
        </row>
        <row r="631">
          <cell r="B631" t="str">
            <v>赵增坤</v>
          </cell>
          <cell r="C631" t="e">
            <v>#VALUE!</v>
          </cell>
          <cell r="D631" t="str">
            <v>前台</v>
          </cell>
          <cell r="E631" t="str">
            <v>河北光华荣昌汽车部件有限公司</v>
          </cell>
          <cell r="F631" t="str">
            <v>座椅事业一部--座椅厂</v>
          </cell>
          <cell r="G631" t="str">
            <v>座椅总装车间</v>
          </cell>
          <cell r="H631" t="str">
            <v>组装工</v>
          </cell>
        </row>
        <row r="632">
          <cell r="B632" t="str">
            <v>刘昌林</v>
          </cell>
          <cell r="C632" t="e">
            <v>#VALUE!</v>
          </cell>
          <cell r="D632" t="str">
            <v>前台</v>
          </cell>
          <cell r="E632" t="str">
            <v>河北光华荣昌汽车部件有限公司</v>
          </cell>
          <cell r="F632" t="str">
            <v>座椅事业一部--座椅厂</v>
          </cell>
          <cell r="G632" t="str">
            <v>座椅总装车间</v>
          </cell>
          <cell r="H632" t="str">
            <v>组装工</v>
          </cell>
        </row>
        <row r="633">
          <cell r="B633" t="str">
            <v>齐松源</v>
          </cell>
          <cell r="C633" t="e">
            <v>#VALUE!</v>
          </cell>
          <cell r="D633" t="str">
            <v>前台</v>
          </cell>
          <cell r="E633" t="str">
            <v>河北光华荣昌汽车部件有限公司</v>
          </cell>
          <cell r="F633" t="str">
            <v>座椅事业一部--座椅厂</v>
          </cell>
          <cell r="G633" t="str">
            <v>座椅总装车间</v>
          </cell>
          <cell r="H633" t="str">
            <v>组装工</v>
          </cell>
        </row>
        <row r="634">
          <cell r="B634" t="str">
            <v>米祥瑞</v>
          </cell>
          <cell r="C634" t="e">
            <v>#VALUE!</v>
          </cell>
          <cell r="D634" t="str">
            <v>前台</v>
          </cell>
          <cell r="E634" t="str">
            <v>河北光华荣昌汽车部件有限公司</v>
          </cell>
          <cell r="F634" t="str">
            <v>座椅事业一部--座椅厂</v>
          </cell>
          <cell r="G634" t="str">
            <v>座椅总装车间</v>
          </cell>
          <cell r="H634" t="str">
            <v>组装工</v>
          </cell>
        </row>
        <row r="635">
          <cell r="B635" t="str">
            <v>邢恩玮</v>
          </cell>
          <cell r="C635" t="e">
            <v>#VALUE!</v>
          </cell>
          <cell r="D635" t="str">
            <v>前台</v>
          </cell>
          <cell r="E635" t="str">
            <v>河北光华荣昌汽车部件有限公司</v>
          </cell>
          <cell r="F635" t="str">
            <v>座椅事业一部--座椅厂</v>
          </cell>
          <cell r="G635" t="str">
            <v>座椅总装车间</v>
          </cell>
          <cell r="H635" t="str">
            <v>组装工</v>
          </cell>
        </row>
        <row r="636">
          <cell r="B636" t="str">
            <v>王化成</v>
          </cell>
          <cell r="C636" t="e">
            <v>#VALUE!</v>
          </cell>
          <cell r="D636" t="str">
            <v>前台</v>
          </cell>
          <cell r="E636" t="str">
            <v>河北光华荣昌汽车部件有限公司</v>
          </cell>
          <cell r="F636" t="str">
            <v>座椅事业一部--座椅厂</v>
          </cell>
          <cell r="G636" t="str">
            <v>座椅总装车间</v>
          </cell>
          <cell r="H636" t="str">
            <v>组装工</v>
          </cell>
        </row>
        <row r="637">
          <cell r="B637" t="str">
            <v>赵启皓</v>
          </cell>
          <cell r="C637" t="str">
            <v>男</v>
          </cell>
          <cell r="D637" t="str">
            <v>前台</v>
          </cell>
          <cell r="E637" t="str">
            <v>河北光华荣昌汽车部件有限公司</v>
          </cell>
          <cell r="F637" t="str">
            <v>座椅事业一部--座椅厂</v>
          </cell>
          <cell r="G637" t="str">
            <v>座椅总装车间</v>
          </cell>
          <cell r="H637" t="str">
            <v>组装工</v>
          </cell>
        </row>
        <row r="638">
          <cell r="B638" t="str">
            <v>冯峻</v>
          </cell>
          <cell r="C638" t="str">
            <v>男</v>
          </cell>
          <cell r="D638" t="str">
            <v>前台</v>
          </cell>
          <cell r="E638" t="str">
            <v>河北光华荣昌汽车部件有限公司</v>
          </cell>
          <cell r="F638" t="str">
            <v>座椅事业一部--座椅厂</v>
          </cell>
          <cell r="G638" t="str">
            <v>座椅总装车间</v>
          </cell>
          <cell r="H638" t="str">
            <v>组装工</v>
          </cell>
        </row>
        <row r="639">
          <cell r="B639" t="str">
            <v>宝梦展</v>
          </cell>
          <cell r="C639" t="e">
            <v>#VALUE!</v>
          </cell>
          <cell r="D639" t="str">
            <v>前台</v>
          </cell>
          <cell r="E639" t="str">
            <v>河北光华荣昌汽车部件有限公司</v>
          </cell>
          <cell r="F639" t="str">
            <v>座椅事业一部--座椅厂</v>
          </cell>
          <cell r="G639" t="str">
            <v>座椅总装车间</v>
          </cell>
          <cell r="H639" t="str">
            <v>组装工</v>
          </cell>
        </row>
        <row r="640">
          <cell r="B640" t="str">
            <v>于兆轩</v>
          </cell>
          <cell r="C640" t="e">
            <v>#VALUE!</v>
          </cell>
          <cell r="D640" t="str">
            <v>前台</v>
          </cell>
          <cell r="E640" t="str">
            <v>河北光华荣昌汽车部件有限公司</v>
          </cell>
          <cell r="F640" t="str">
            <v>座椅事业一部--座椅厂</v>
          </cell>
          <cell r="G640" t="str">
            <v>座椅总装车间</v>
          </cell>
          <cell r="H640" t="str">
            <v>组装工</v>
          </cell>
        </row>
        <row r="641">
          <cell r="B641" t="str">
            <v>任相宜</v>
          </cell>
          <cell r="C641" t="str">
            <v>男</v>
          </cell>
          <cell r="D641" t="str">
            <v>前台</v>
          </cell>
          <cell r="E641" t="str">
            <v>河北光华荣昌汽车部件有限公司</v>
          </cell>
          <cell r="F641" t="str">
            <v>座椅事业一部--座椅厂</v>
          </cell>
          <cell r="G641" t="str">
            <v>座椅总装车间</v>
          </cell>
          <cell r="H641" t="str">
            <v>组装工</v>
          </cell>
        </row>
        <row r="642">
          <cell r="B642" t="str">
            <v>王富民</v>
          </cell>
          <cell r="C642" t="str">
            <v>男</v>
          </cell>
          <cell r="D642" t="str">
            <v>前台</v>
          </cell>
          <cell r="E642" t="str">
            <v>河北光华荣昌汽车部件有限公司</v>
          </cell>
          <cell r="F642" t="str">
            <v>座椅事业一部--座椅厂</v>
          </cell>
          <cell r="G642" t="str">
            <v>座椅总装车间</v>
          </cell>
          <cell r="H642" t="str">
            <v>组装工</v>
          </cell>
        </row>
        <row r="643">
          <cell r="B643" t="str">
            <v>王世伟</v>
          </cell>
          <cell r="C643" t="str">
            <v>男</v>
          </cell>
          <cell r="D643" t="str">
            <v>前台</v>
          </cell>
          <cell r="E643" t="str">
            <v>河北光华荣昌汽车部件有限公司</v>
          </cell>
          <cell r="F643" t="str">
            <v>座椅事业一部--座椅厂</v>
          </cell>
          <cell r="G643" t="str">
            <v>座椅总装车间</v>
          </cell>
          <cell r="H643" t="str">
            <v>组装工</v>
          </cell>
        </row>
        <row r="644">
          <cell r="B644" t="str">
            <v>文晓雪</v>
          </cell>
          <cell r="C644" t="str">
            <v>女</v>
          </cell>
          <cell r="D644" t="str">
            <v>前台</v>
          </cell>
          <cell r="E644" t="str">
            <v>河北光华荣昌汽车部件有限公司</v>
          </cell>
          <cell r="F644" t="str">
            <v>座椅事业一部--座椅厂</v>
          </cell>
          <cell r="G644" t="str">
            <v>座椅总装车间</v>
          </cell>
          <cell r="H644" t="str">
            <v>组装工</v>
          </cell>
        </row>
        <row r="645">
          <cell r="B645" t="str">
            <v>闫科屹</v>
          </cell>
          <cell r="C645" t="str">
            <v>男</v>
          </cell>
          <cell r="D645" t="str">
            <v>前台</v>
          </cell>
          <cell r="E645" t="str">
            <v>河北光华荣昌汽车部件有限公司</v>
          </cell>
          <cell r="F645" t="str">
            <v>座椅事业一部--座椅厂</v>
          </cell>
          <cell r="G645" t="str">
            <v>座椅总装车间</v>
          </cell>
          <cell r="H645" t="str">
            <v>组装工</v>
          </cell>
        </row>
        <row r="646">
          <cell r="B646" t="str">
            <v>胡占扬</v>
          </cell>
          <cell r="C646" t="str">
            <v>男</v>
          </cell>
          <cell r="D646" t="str">
            <v>前台</v>
          </cell>
          <cell r="E646" t="str">
            <v>河北光华荣昌汽车部件有限公司</v>
          </cell>
          <cell r="F646" t="str">
            <v>座椅事业一部--座椅厂</v>
          </cell>
          <cell r="G646" t="str">
            <v>座椅总装车间</v>
          </cell>
          <cell r="H646" t="str">
            <v>组装工</v>
          </cell>
        </row>
        <row r="647">
          <cell r="B647" t="str">
            <v>范建伟</v>
          </cell>
          <cell r="C647" t="str">
            <v>男</v>
          </cell>
          <cell r="D647" t="str">
            <v>前台</v>
          </cell>
          <cell r="E647" t="str">
            <v>河北光华荣昌汽车部件有限公司</v>
          </cell>
          <cell r="F647" t="str">
            <v>座椅事业一部--座椅厂</v>
          </cell>
          <cell r="G647" t="str">
            <v>座椅总装车间</v>
          </cell>
          <cell r="H647" t="str">
            <v>组装工</v>
          </cell>
        </row>
        <row r="648">
          <cell r="B648" t="str">
            <v>单凤琴</v>
          </cell>
          <cell r="C648" t="str">
            <v>女</v>
          </cell>
          <cell r="D648" t="str">
            <v>前台</v>
          </cell>
          <cell r="E648" t="str">
            <v>河北光华荣昌汽车部件有限公司</v>
          </cell>
          <cell r="F648" t="str">
            <v>座椅事业一部--座椅厂</v>
          </cell>
          <cell r="G648" t="str">
            <v>座椅总装车间</v>
          </cell>
          <cell r="H648" t="str">
            <v>组装工</v>
          </cell>
        </row>
        <row r="649">
          <cell r="B649" t="str">
            <v>康国芹</v>
          </cell>
          <cell r="C649" t="str">
            <v>女</v>
          </cell>
          <cell r="D649" t="str">
            <v>前台</v>
          </cell>
          <cell r="E649" t="str">
            <v>河北光华荣昌汽车部件有限公司</v>
          </cell>
          <cell r="F649" t="str">
            <v>座椅事业一部--座椅厂</v>
          </cell>
          <cell r="G649" t="str">
            <v>座椅总装车间</v>
          </cell>
          <cell r="H649" t="str">
            <v>组装工</v>
          </cell>
        </row>
        <row r="650">
          <cell r="B650" t="str">
            <v>张春秋</v>
          </cell>
          <cell r="C650" t="e">
            <v>#VALUE!</v>
          </cell>
          <cell r="D650" t="str">
            <v>前台</v>
          </cell>
          <cell r="E650" t="str">
            <v>河北光华荣昌汽车部件有限公司</v>
          </cell>
          <cell r="F650" t="str">
            <v>座椅事业一部--金属件厂</v>
          </cell>
          <cell r="G650" t="str">
            <v>焊接车间</v>
          </cell>
          <cell r="H650" t="str">
            <v>摆件工</v>
          </cell>
        </row>
        <row r="651">
          <cell r="B651" t="str">
            <v>刘兴超</v>
          </cell>
          <cell r="C651" t="str">
            <v>男</v>
          </cell>
          <cell r="D651" t="str">
            <v>前台</v>
          </cell>
          <cell r="E651" t="str">
            <v>河北光华荣昌汽车部件有限公司</v>
          </cell>
          <cell r="F651" t="str">
            <v>座椅事业一部--座椅厂</v>
          </cell>
          <cell r="G651" t="str">
            <v>座椅总装车间</v>
          </cell>
          <cell r="H651" t="str">
            <v>组装工</v>
          </cell>
        </row>
        <row r="652">
          <cell r="B652" t="str">
            <v>柳志冬</v>
          </cell>
          <cell r="C652" t="e">
            <v>#VALUE!</v>
          </cell>
          <cell r="D652" t="str">
            <v>前台</v>
          </cell>
          <cell r="E652" t="str">
            <v>河北光华荣昌汽车部件有限公司</v>
          </cell>
          <cell r="F652" t="str">
            <v>座椅事业一部--金属件厂</v>
          </cell>
          <cell r="G652" t="str">
            <v>冲压弯管车间</v>
          </cell>
          <cell r="H652" t="str">
            <v>冲压工</v>
          </cell>
        </row>
        <row r="653">
          <cell r="B653" t="str">
            <v>丁殿忠</v>
          </cell>
          <cell r="C653" t="e">
            <v>#VALUE!</v>
          </cell>
          <cell r="D653" t="str">
            <v>前台</v>
          </cell>
          <cell r="E653" t="str">
            <v>河北光华荣昌汽车部件有限公司</v>
          </cell>
          <cell r="F653" t="str">
            <v>后视镜事业部</v>
          </cell>
          <cell r="G653" t="str">
            <v>后视镜组装车间</v>
          </cell>
          <cell r="H653" t="str">
            <v>组装工</v>
          </cell>
        </row>
        <row r="654">
          <cell r="B654" t="str">
            <v>武明鑫</v>
          </cell>
          <cell r="C654" t="e">
            <v>#VALUE!</v>
          </cell>
          <cell r="D654" t="str">
            <v>前台</v>
          </cell>
          <cell r="E654" t="str">
            <v>河北光华荣昌汽车部件有限公司</v>
          </cell>
          <cell r="F654" t="str">
            <v>座椅事业一部--座椅厂</v>
          </cell>
          <cell r="G654" t="str">
            <v>制造技术部-质量工艺科</v>
          </cell>
          <cell r="H654" t="str">
            <v>过程质量工程师</v>
          </cell>
        </row>
        <row r="655">
          <cell r="B655" t="str">
            <v>刘广骏</v>
          </cell>
          <cell r="C655" t="str">
            <v>男</v>
          </cell>
          <cell r="D655" t="str">
            <v>前台</v>
          </cell>
          <cell r="E655" t="str">
            <v>河北光华荣昌汽车部件有限公司</v>
          </cell>
          <cell r="F655" t="str">
            <v>座椅事业一部--座椅厂</v>
          </cell>
          <cell r="G655" t="str">
            <v>座椅总装车间</v>
          </cell>
          <cell r="H655" t="str">
            <v>组装工</v>
          </cell>
        </row>
        <row r="656">
          <cell r="B656" t="str">
            <v>王禹衡</v>
          </cell>
          <cell r="C656" t="str">
            <v>男</v>
          </cell>
          <cell r="D656" t="str">
            <v>前台</v>
          </cell>
          <cell r="E656" t="str">
            <v>河北光华荣昌汽车部件有限公司</v>
          </cell>
          <cell r="F656" t="str">
            <v>座椅事业一部--座椅厂</v>
          </cell>
          <cell r="G656" t="str">
            <v>座椅总装车间</v>
          </cell>
          <cell r="H656" t="str">
            <v>组装工</v>
          </cell>
        </row>
        <row r="657">
          <cell r="B657" t="str">
            <v>齐建卫</v>
          </cell>
          <cell r="C657" t="str">
            <v>男</v>
          </cell>
          <cell r="D657" t="str">
            <v>前台</v>
          </cell>
          <cell r="E657" t="str">
            <v>河北光华荣昌汽车部件有限公司</v>
          </cell>
          <cell r="F657" t="str">
            <v>座椅事业一部--座椅厂</v>
          </cell>
          <cell r="G657" t="str">
            <v>座椅总装车间</v>
          </cell>
          <cell r="H657" t="str">
            <v>组装工</v>
          </cell>
        </row>
        <row r="658">
          <cell r="B658" t="str">
            <v>武锦德</v>
          </cell>
          <cell r="C658" t="str">
            <v>男</v>
          </cell>
          <cell r="D658" t="str">
            <v>前台</v>
          </cell>
          <cell r="E658" t="str">
            <v>河北光华荣昌汽车部件有限公司</v>
          </cell>
          <cell r="F658" t="str">
            <v>座椅事业一部--座椅厂</v>
          </cell>
          <cell r="G658" t="str">
            <v>座椅总装车间</v>
          </cell>
          <cell r="H658" t="str">
            <v>组装工</v>
          </cell>
        </row>
        <row r="659">
          <cell r="B659" t="str">
            <v>张宝珠</v>
          </cell>
          <cell r="C659" t="str">
            <v>男</v>
          </cell>
          <cell r="D659" t="str">
            <v>前台</v>
          </cell>
          <cell r="E659" t="str">
            <v>河北光华荣昌汽车部件有限公司</v>
          </cell>
          <cell r="F659" t="str">
            <v>座椅事业一部--座椅厂</v>
          </cell>
          <cell r="G659" t="str">
            <v>座椅总装车间</v>
          </cell>
          <cell r="H659" t="str">
            <v>组装工</v>
          </cell>
        </row>
        <row r="660">
          <cell r="B660" t="str">
            <v>王振家</v>
          </cell>
          <cell r="C660" t="e">
            <v>#VALUE!</v>
          </cell>
          <cell r="D660" t="str">
            <v>前台</v>
          </cell>
          <cell r="E660" t="str">
            <v>河北光华荣昌汽车部件有限公司</v>
          </cell>
          <cell r="F660" t="str">
            <v>座椅事业一部--座椅厂</v>
          </cell>
          <cell r="G660" t="str">
            <v>座椅总装车间</v>
          </cell>
          <cell r="H660" t="str">
            <v>组装工</v>
          </cell>
        </row>
        <row r="661">
          <cell r="B661" t="str">
            <v>吴玺昊</v>
          </cell>
          <cell r="C661" t="e">
            <v>#VALUE!</v>
          </cell>
          <cell r="D661" t="str">
            <v>前台</v>
          </cell>
          <cell r="E661" t="str">
            <v>河北光华荣昌汽车部件有限公司</v>
          </cell>
          <cell r="F661" t="str">
            <v>座椅事业一部--金属件厂</v>
          </cell>
          <cell r="G661" t="str">
            <v>底座装配车间</v>
          </cell>
          <cell r="H661" t="str">
            <v>组装工</v>
          </cell>
        </row>
        <row r="662">
          <cell r="B662" t="str">
            <v>袁建硕</v>
          </cell>
          <cell r="C662" t="str">
            <v>男</v>
          </cell>
          <cell r="D662" t="str">
            <v>前台</v>
          </cell>
          <cell r="E662" t="str">
            <v>河北光华荣昌汽车部件有限公司</v>
          </cell>
          <cell r="F662" t="str">
            <v>座椅事业一部--座椅厂</v>
          </cell>
          <cell r="G662" t="str">
            <v>座椅总装车间</v>
          </cell>
          <cell r="H662" t="str">
            <v>组装工</v>
          </cell>
        </row>
        <row r="663">
          <cell r="B663" t="str">
            <v>孙国强</v>
          </cell>
          <cell r="C663" t="str">
            <v>男</v>
          </cell>
          <cell r="D663" t="str">
            <v>前台</v>
          </cell>
          <cell r="E663" t="str">
            <v>河北光华荣昌汽车部件有限公司</v>
          </cell>
          <cell r="F663" t="str">
            <v>座椅事业一部--座椅厂</v>
          </cell>
          <cell r="G663" t="str">
            <v>座椅总装车间</v>
          </cell>
          <cell r="H663" t="str">
            <v>组装工</v>
          </cell>
        </row>
        <row r="664">
          <cell r="B664" t="str">
            <v>王海名</v>
          </cell>
          <cell r="C664" t="str">
            <v>男</v>
          </cell>
          <cell r="D664" t="str">
            <v>前台</v>
          </cell>
          <cell r="E664" t="str">
            <v>河北光华荣昌汽车部件有限公司</v>
          </cell>
          <cell r="F664" t="str">
            <v>座椅事业一部--座椅厂</v>
          </cell>
          <cell r="G664" t="str">
            <v>座椅总装车间</v>
          </cell>
          <cell r="H664" t="str">
            <v>组装工</v>
          </cell>
        </row>
        <row r="665">
          <cell r="B665" t="str">
            <v>冯嘉晟</v>
          </cell>
          <cell r="C665" t="str">
            <v>男</v>
          </cell>
          <cell r="D665" t="str">
            <v>前台</v>
          </cell>
          <cell r="E665" t="str">
            <v>河北光华荣昌汽车部件有限公司</v>
          </cell>
          <cell r="F665" t="str">
            <v>座椅事业一部--座椅厂</v>
          </cell>
          <cell r="G665" t="str">
            <v>座椅总装车间</v>
          </cell>
          <cell r="H665" t="str">
            <v>组装工</v>
          </cell>
        </row>
        <row r="666">
          <cell r="B666" t="str">
            <v>张彭</v>
          </cell>
          <cell r="C666" t="str">
            <v>男</v>
          </cell>
          <cell r="D666" t="str">
            <v>前台</v>
          </cell>
          <cell r="E666" t="str">
            <v>河北光华荣昌汽车部件有限公司</v>
          </cell>
          <cell r="F666" t="str">
            <v>座椅事业一部--座椅厂</v>
          </cell>
          <cell r="G666" t="str">
            <v>座椅总装车间</v>
          </cell>
          <cell r="H666" t="str">
            <v>组装工</v>
          </cell>
        </row>
        <row r="667">
          <cell r="B667" t="str">
            <v>刘树烨</v>
          </cell>
          <cell r="C667" t="e">
            <v>#VALUE!</v>
          </cell>
          <cell r="D667" t="str">
            <v>前台</v>
          </cell>
          <cell r="E667" t="str">
            <v>河北光华荣昌汽车部件有限公司</v>
          </cell>
          <cell r="F667" t="str">
            <v>座椅事业一部--座椅厂</v>
          </cell>
          <cell r="G667" t="str">
            <v>座椅总装车间</v>
          </cell>
          <cell r="H667" t="str">
            <v>组装工</v>
          </cell>
        </row>
        <row r="668">
          <cell r="B668" t="str">
            <v>王宇轩</v>
          </cell>
          <cell r="C668" t="str">
            <v>男</v>
          </cell>
          <cell r="D668" t="str">
            <v>前台</v>
          </cell>
          <cell r="E668" t="str">
            <v>河北光华荣昌汽车部件有限公司</v>
          </cell>
          <cell r="F668" t="str">
            <v>座椅事业一部--座椅厂</v>
          </cell>
          <cell r="G668" t="str">
            <v>座椅总装车间</v>
          </cell>
          <cell r="H668" t="str">
            <v>组装工</v>
          </cell>
        </row>
        <row r="669">
          <cell r="B669" t="str">
            <v>赵学亮</v>
          </cell>
          <cell r="C669" t="str">
            <v>男</v>
          </cell>
          <cell r="D669" t="str">
            <v>前台</v>
          </cell>
          <cell r="E669" t="str">
            <v>河北光华荣昌汽车部件有限公司</v>
          </cell>
          <cell r="F669" t="str">
            <v>座椅事业一部--座椅厂</v>
          </cell>
          <cell r="G669" t="str">
            <v>座椅总装车间</v>
          </cell>
          <cell r="H669" t="str">
            <v>组装工</v>
          </cell>
        </row>
        <row r="670">
          <cell r="B670" t="str">
            <v>耿宇峰</v>
          </cell>
          <cell r="C670" t="e">
            <v>#VALUE!</v>
          </cell>
          <cell r="D670" t="str">
            <v>前台</v>
          </cell>
          <cell r="E670" t="str">
            <v>河北光华荣昌汽车部件有限公司</v>
          </cell>
          <cell r="F670" t="str">
            <v>座椅事业一部--座椅厂</v>
          </cell>
          <cell r="G670" t="str">
            <v>座椅总装车间</v>
          </cell>
          <cell r="H670" t="str">
            <v>组装工</v>
          </cell>
        </row>
        <row r="671">
          <cell r="B671" t="str">
            <v>孟令玉</v>
          </cell>
          <cell r="C671" t="str">
            <v>男</v>
          </cell>
          <cell r="D671" t="str">
            <v>前台</v>
          </cell>
          <cell r="E671" t="str">
            <v>河北光华荣昌汽车部件有限公司</v>
          </cell>
          <cell r="F671" t="str">
            <v>座椅事业一部--座椅厂</v>
          </cell>
          <cell r="G671" t="str">
            <v>座椅总装车间</v>
          </cell>
          <cell r="H671" t="str">
            <v>组装工</v>
          </cell>
        </row>
        <row r="672">
          <cell r="B672" t="str">
            <v>许家晟</v>
          </cell>
          <cell r="C672" t="str">
            <v>男</v>
          </cell>
          <cell r="D672" t="str">
            <v>前台</v>
          </cell>
          <cell r="E672" t="str">
            <v>河北光华荣昌汽车部件有限公司</v>
          </cell>
          <cell r="F672" t="str">
            <v>座椅事业一部--座椅厂</v>
          </cell>
          <cell r="G672" t="str">
            <v>座椅总装车间</v>
          </cell>
          <cell r="H672" t="str">
            <v>组装工</v>
          </cell>
        </row>
        <row r="673">
          <cell r="B673" t="str">
            <v>李伟刚</v>
          </cell>
          <cell r="C673" t="str">
            <v>男</v>
          </cell>
          <cell r="D673" t="str">
            <v>前台</v>
          </cell>
          <cell r="E673" t="str">
            <v>河北光华荣昌汽车部件有限公司</v>
          </cell>
          <cell r="F673" t="str">
            <v>座椅事业一部--座椅厂</v>
          </cell>
          <cell r="G673" t="str">
            <v>座椅总装车间</v>
          </cell>
          <cell r="H673" t="str">
            <v>组装工</v>
          </cell>
        </row>
        <row r="674">
          <cell r="B674" t="str">
            <v>董兆欣</v>
          </cell>
          <cell r="C674" t="str">
            <v>男</v>
          </cell>
          <cell r="D674" t="str">
            <v>前台</v>
          </cell>
          <cell r="E674" t="str">
            <v>河北光华荣昌汽车部件有限公司</v>
          </cell>
          <cell r="F674" t="str">
            <v>座椅事业一部--座椅厂</v>
          </cell>
          <cell r="G674" t="str">
            <v>座椅总装车间</v>
          </cell>
          <cell r="H674" t="str">
            <v>组装工</v>
          </cell>
        </row>
        <row r="675">
          <cell r="B675" t="str">
            <v>董广燚</v>
          </cell>
          <cell r="C675" t="str">
            <v>男</v>
          </cell>
          <cell r="D675" t="str">
            <v>前台</v>
          </cell>
          <cell r="E675" t="str">
            <v>河北光华荣昌汽车部件有限公司</v>
          </cell>
          <cell r="F675" t="str">
            <v>座椅事业一部--座椅厂</v>
          </cell>
          <cell r="G675" t="str">
            <v>座椅总装车间</v>
          </cell>
          <cell r="H675" t="str">
            <v>组装工</v>
          </cell>
        </row>
        <row r="676">
          <cell r="B676" t="str">
            <v>张崇廷</v>
          </cell>
          <cell r="C676" t="str">
            <v>男</v>
          </cell>
          <cell r="D676" t="str">
            <v>前台</v>
          </cell>
          <cell r="E676" t="str">
            <v>河北光华荣昌汽车部件有限公司</v>
          </cell>
          <cell r="F676" t="str">
            <v>座椅事业一部--座椅厂</v>
          </cell>
          <cell r="G676" t="str">
            <v>座椅总装车间</v>
          </cell>
          <cell r="H676" t="str">
            <v>组装工</v>
          </cell>
        </row>
        <row r="677">
          <cell r="B677" t="str">
            <v>王世玉</v>
          </cell>
          <cell r="C677" t="e">
            <v>#VALUE!</v>
          </cell>
          <cell r="D677" t="str">
            <v>前台</v>
          </cell>
          <cell r="E677" t="str">
            <v>河北光华荣昌汽车部件有限公司</v>
          </cell>
          <cell r="F677" t="str">
            <v>座椅事业一部--座椅厂</v>
          </cell>
          <cell r="G677" t="str">
            <v>座椅总装车间</v>
          </cell>
          <cell r="H677" t="str">
            <v>组装工</v>
          </cell>
        </row>
        <row r="678">
          <cell r="B678" t="str">
            <v>王嘉梁</v>
          </cell>
          <cell r="C678" t="str">
            <v>男</v>
          </cell>
          <cell r="D678" t="str">
            <v>前台</v>
          </cell>
          <cell r="E678" t="str">
            <v>河北光华荣昌汽车部件有限公司</v>
          </cell>
          <cell r="F678" t="str">
            <v>座椅事业一部--座椅厂</v>
          </cell>
          <cell r="G678" t="str">
            <v>座椅总装车间</v>
          </cell>
          <cell r="H678" t="str">
            <v>组装工</v>
          </cell>
        </row>
        <row r="679">
          <cell r="B679" t="str">
            <v>刘家贺</v>
          </cell>
          <cell r="C679" t="str">
            <v>男</v>
          </cell>
          <cell r="D679" t="str">
            <v>前台</v>
          </cell>
          <cell r="E679" t="str">
            <v>河北光华荣昌汽车部件有限公司</v>
          </cell>
          <cell r="F679" t="str">
            <v>座椅事业一部--座椅厂</v>
          </cell>
          <cell r="G679" t="str">
            <v>座椅总装车间</v>
          </cell>
          <cell r="H679" t="str">
            <v>组装工</v>
          </cell>
        </row>
        <row r="680">
          <cell r="B680" t="str">
            <v>张永昌</v>
          </cell>
          <cell r="C680" t="str">
            <v>男</v>
          </cell>
          <cell r="D680" t="str">
            <v>前台</v>
          </cell>
          <cell r="E680" t="str">
            <v>河北光华荣昌汽车部件有限公司</v>
          </cell>
          <cell r="F680" t="str">
            <v>座椅事业一部--座椅厂</v>
          </cell>
          <cell r="G680" t="str">
            <v>座椅总装车间</v>
          </cell>
          <cell r="H680" t="str">
            <v>组装工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人员明细"/>
      <sheetName val="人员考勤"/>
      <sheetName val="打卡记录"/>
      <sheetName val="Sheet1"/>
      <sheetName val="Sheet2"/>
    </sheetNames>
    <sheetDataSet>
      <sheetData sheetId="0">
        <row r="1">
          <cell r="B1" t="str">
            <v>姓名</v>
          </cell>
          <cell r="C1" t="str">
            <v>性别</v>
          </cell>
          <cell r="D1" t="str">
            <v>所属平台</v>
          </cell>
          <cell r="E1" t="str">
            <v>所在单位      （一级）</v>
          </cell>
          <cell r="F1" t="str">
            <v>所在部门     （二级）</v>
          </cell>
          <cell r="G1" t="str">
            <v>所属科室（三级）</v>
          </cell>
          <cell r="H1" t="str">
            <v>所在岗位</v>
          </cell>
        </row>
        <row r="2">
          <cell r="B2" t="str">
            <v>王磊</v>
          </cell>
          <cell r="C2" t="str">
            <v>男</v>
          </cell>
          <cell r="D2" t="str">
            <v>前台</v>
          </cell>
          <cell r="E2" t="str">
            <v>河北光华荣昌汽车部件有限公司</v>
          </cell>
          <cell r="F2" t="str">
            <v>座椅事业一部--金属件厂</v>
          </cell>
          <cell r="G2" t="str">
            <v>总经办</v>
          </cell>
          <cell r="H2" t="str">
            <v>总经理</v>
          </cell>
        </row>
        <row r="3">
          <cell r="B3" t="str">
            <v>张黎明</v>
          </cell>
          <cell r="C3" t="str">
            <v>男</v>
          </cell>
          <cell r="D3" t="str">
            <v>中台</v>
          </cell>
          <cell r="E3" t="str">
            <v>河北光华荣昌汽车部件有限公司</v>
          </cell>
          <cell r="F3" t="str">
            <v>河北党务室</v>
          </cell>
          <cell r="G3" t="str">
            <v>党务室</v>
          </cell>
          <cell r="H3" t="str">
            <v>党支部书记</v>
          </cell>
        </row>
        <row r="4">
          <cell r="B4" t="str">
            <v>赵志强</v>
          </cell>
          <cell r="C4" t="str">
            <v>男</v>
          </cell>
          <cell r="D4" t="str">
            <v>中台</v>
          </cell>
          <cell r="E4" t="str">
            <v>河北光华荣昌汽车部件有限公司</v>
          </cell>
          <cell r="F4" t="str">
            <v>河北箫驰公司</v>
          </cell>
          <cell r="G4" t="str">
            <v>箫驰公司</v>
          </cell>
          <cell r="H4" t="str">
            <v>三包服务</v>
          </cell>
        </row>
        <row r="5">
          <cell r="B5" t="str">
            <v>刘强</v>
          </cell>
          <cell r="C5" t="str">
            <v>男</v>
          </cell>
          <cell r="D5" t="str">
            <v>前台</v>
          </cell>
          <cell r="E5" t="str">
            <v>河北光华荣昌汽车部件有限公司</v>
          </cell>
          <cell r="F5" t="str">
            <v>座椅事业一部--座椅厂</v>
          </cell>
          <cell r="G5" t="str">
            <v>制造技术部-供应商管理科</v>
          </cell>
          <cell r="H5" t="str">
            <v>座椅外检</v>
          </cell>
        </row>
        <row r="6">
          <cell r="B6" t="str">
            <v>许嘉辉</v>
          </cell>
          <cell r="C6" t="str">
            <v>男</v>
          </cell>
          <cell r="D6" t="str">
            <v>中台</v>
          </cell>
          <cell r="E6" t="str">
            <v>河北光华荣昌汽车部件有限公司</v>
          </cell>
          <cell r="F6" t="str">
            <v>河北箫驰公司</v>
          </cell>
          <cell r="G6" t="str">
            <v>箫驰公司</v>
          </cell>
          <cell r="H6" t="str">
            <v>配件厂主管</v>
          </cell>
        </row>
        <row r="7">
          <cell r="B7" t="str">
            <v>孙秀霞</v>
          </cell>
          <cell r="C7" t="str">
            <v>女</v>
          </cell>
          <cell r="D7" t="str">
            <v>前台</v>
          </cell>
          <cell r="E7" t="str">
            <v>河北光华荣昌汽车部件有限公司</v>
          </cell>
          <cell r="F7" t="str">
            <v>座椅事业一部--金属件厂</v>
          </cell>
          <cell r="G7" t="str">
            <v>生产管理科</v>
          </cell>
          <cell r="H7" t="str">
            <v>功能件库管B</v>
          </cell>
        </row>
        <row r="8">
          <cell r="B8" t="str">
            <v>冯亮亮</v>
          </cell>
          <cell r="C8" t="str">
            <v>男</v>
          </cell>
          <cell r="D8" t="str">
            <v>中台</v>
          </cell>
          <cell r="E8" t="str">
            <v>河北光华荣昌汽车部件有限公司</v>
          </cell>
          <cell r="F8" t="str">
            <v>河北工艺工程部</v>
          </cell>
          <cell r="G8" t="str">
            <v>工艺工程部</v>
          </cell>
          <cell r="H8" t="str">
            <v>产品工程师</v>
          </cell>
        </row>
        <row r="9">
          <cell r="B9" t="str">
            <v>刘艳霞</v>
          </cell>
          <cell r="C9" t="str">
            <v>女</v>
          </cell>
          <cell r="D9" t="str">
            <v>中台</v>
          </cell>
          <cell r="E9" t="str">
            <v>河北光华荣昌汽车部件有限公司</v>
          </cell>
          <cell r="F9" t="str">
            <v>河北工艺工程部</v>
          </cell>
          <cell r="G9" t="str">
            <v>工艺工程部</v>
          </cell>
          <cell r="H9" t="str">
            <v>档案员</v>
          </cell>
        </row>
        <row r="10">
          <cell r="B10" t="str">
            <v>程丽宇</v>
          </cell>
          <cell r="C10" t="str">
            <v>女</v>
          </cell>
          <cell r="D10" t="str">
            <v>前台</v>
          </cell>
          <cell r="E10" t="str">
            <v>河北光华荣昌汽车部件有限公司</v>
          </cell>
          <cell r="F10" t="str">
            <v>座椅事业一部--座椅厂</v>
          </cell>
          <cell r="G10" t="str">
            <v>总经办-采购执行科</v>
          </cell>
          <cell r="H10" t="str">
            <v>大宗物料采购员</v>
          </cell>
        </row>
        <row r="11">
          <cell r="B11" t="str">
            <v>滕奉伟</v>
          </cell>
          <cell r="C11" t="str">
            <v>男</v>
          </cell>
          <cell r="D11" t="str">
            <v>前台</v>
          </cell>
          <cell r="E11" t="str">
            <v>河北光华荣昌汽车部件有限公司</v>
          </cell>
          <cell r="F11" t="str">
            <v>座椅事业一部--金属件厂</v>
          </cell>
          <cell r="G11" t="str">
            <v>制造技术部-模具车间检测室</v>
          </cell>
          <cell r="H11" t="str">
            <v>检验员</v>
          </cell>
        </row>
        <row r="12">
          <cell r="B12" t="str">
            <v>田健</v>
          </cell>
          <cell r="C12" t="str">
            <v>男</v>
          </cell>
          <cell r="D12" t="str">
            <v>前台</v>
          </cell>
          <cell r="E12" t="str">
            <v>河北光华荣昌汽车部件有限公司</v>
          </cell>
          <cell r="F12" t="str">
            <v>后视镜事业部</v>
          </cell>
          <cell r="G12" t="str">
            <v>技术质量科</v>
          </cell>
          <cell r="H12" t="str">
            <v>质量工程师</v>
          </cell>
        </row>
        <row r="13">
          <cell r="B13" t="str">
            <v>翟福芹</v>
          </cell>
          <cell r="C13" t="str">
            <v>女</v>
          </cell>
          <cell r="D13" t="str">
            <v>前台</v>
          </cell>
          <cell r="E13" t="str">
            <v>河北光华荣昌汽车部件有限公司</v>
          </cell>
          <cell r="F13" t="str">
            <v>座椅事业一部--座椅厂</v>
          </cell>
          <cell r="G13" t="str">
            <v>制造技术部-质量工艺科</v>
          </cell>
          <cell r="H13" t="str">
            <v>缝纫工艺工程师</v>
          </cell>
        </row>
        <row r="14">
          <cell r="B14" t="str">
            <v>范瑶臣</v>
          </cell>
          <cell r="C14" t="str">
            <v>男</v>
          </cell>
          <cell r="D14" t="str">
            <v>前台</v>
          </cell>
          <cell r="E14" t="str">
            <v>河北光华荣昌汽车部件有限公司</v>
          </cell>
          <cell r="F14" t="str">
            <v>座椅事业一部--座椅厂</v>
          </cell>
          <cell r="G14" t="str">
            <v>制造技术部-质量工艺科</v>
          </cell>
          <cell r="H14" t="str">
            <v>整椅组装工艺工程师</v>
          </cell>
        </row>
        <row r="15">
          <cell r="B15" t="str">
            <v>赵化胜</v>
          </cell>
          <cell r="C15" t="str">
            <v>男</v>
          </cell>
          <cell r="D15" t="str">
            <v>前台</v>
          </cell>
          <cell r="E15" t="str">
            <v>河北光华荣昌汽车部件有限公司</v>
          </cell>
          <cell r="F15" t="str">
            <v>后视镜事业部</v>
          </cell>
          <cell r="G15" t="str">
            <v>涂装车间</v>
          </cell>
          <cell r="H15" t="str">
            <v>涂装车间主任兼工艺工程师</v>
          </cell>
        </row>
        <row r="16">
          <cell r="B16" t="str">
            <v>刘荣浩</v>
          </cell>
          <cell r="C16" t="str">
            <v>男</v>
          </cell>
          <cell r="D16" t="str">
            <v>中台</v>
          </cell>
          <cell r="E16" t="str">
            <v>河北光华荣昌汽车部件有限公司</v>
          </cell>
          <cell r="F16" t="str">
            <v>河北工艺工程部</v>
          </cell>
          <cell r="G16" t="str">
            <v>工艺工程部</v>
          </cell>
          <cell r="H16" t="str">
            <v>总装工艺工程师（3.0平台、2.0平台）</v>
          </cell>
        </row>
        <row r="17">
          <cell r="B17" t="str">
            <v>赵玉臣</v>
          </cell>
          <cell r="C17" t="str">
            <v>男</v>
          </cell>
          <cell r="D17" t="str">
            <v>前台</v>
          </cell>
          <cell r="E17" t="str">
            <v>河北光华荣昌汽车部件有限公司</v>
          </cell>
          <cell r="F17" t="str">
            <v>座椅事业一部--金属件厂</v>
          </cell>
          <cell r="G17" t="str">
            <v>制造技术部-模具车间</v>
          </cell>
          <cell r="H17" t="str">
            <v>模具车间经理兼冲压工艺工程师</v>
          </cell>
        </row>
        <row r="18">
          <cell r="B18" t="str">
            <v>邓春博</v>
          </cell>
          <cell r="C18" t="str">
            <v>男</v>
          </cell>
          <cell r="D18" t="str">
            <v>前台</v>
          </cell>
          <cell r="E18" t="str">
            <v>河北光华荣昌汽车部件有限公司</v>
          </cell>
          <cell r="F18" t="str">
            <v>座椅事业一部--金属件厂</v>
          </cell>
          <cell r="G18" t="str">
            <v>制造技术部-模具车间模具制造组</v>
          </cell>
          <cell r="H18" t="str">
            <v>模具制造组长</v>
          </cell>
        </row>
        <row r="19">
          <cell r="B19" t="str">
            <v>王杏纳</v>
          </cell>
          <cell r="C19" t="str">
            <v>女</v>
          </cell>
          <cell r="D19" t="str">
            <v>前台</v>
          </cell>
          <cell r="E19" t="str">
            <v>河北光华荣昌汽车部件有限公司</v>
          </cell>
          <cell r="F19" t="str">
            <v>座椅事业一部--金属件厂</v>
          </cell>
          <cell r="G19" t="str">
            <v>制造技术部-模具车间设计组</v>
          </cell>
          <cell r="H19" t="str">
            <v>焊接夹具设计工程师</v>
          </cell>
        </row>
        <row r="20">
          <cell r="B20" t="str">
            <v>王长浩</v>
          </cell>
          <cell r="C20" t="str">
            <v>男</v>
          </cell>
          <cell r="D20" t="str">
            <v>前台</v>
          </cell>
          <cell r="E20" t="str">
            <v>河北光华荣昌汽车部件有限公司</v>
          </cell>
          <cell r="F20" t="str">
            <v>座椅事业一部--金属件厂</v>
          </cell>
          <cell r="G20" t="str">
            <v>制造技术部-模具车间模具制造组</v>
          </cell>
          <cell r="H20" t="str">
            <v>线切割操机工</v>
          </cell>
        </row>
        <row r="21">
          <cell r="B21" t="str">
            <v>张建江</v>
          </cell>
          <cell r="C21" t="str">
            <v>男</v>
          </cell>
          <cell r="D21" t="str">
            <v>前台</v>
          </cell>
          <cell r="E21" t="str">
            <v>河北光华荣昌汽车部件有限公司</v>
          </cell>
          <cell r="F21" t="str">
            <v>座椅事业一部--金属件厂</v>
          </cell>
          <cell r="G21" t="str">
            <v>制造技术部-模具车间模具制造组</v>
          </cell>
          <cell r="H21" t="str">
            <v>CNC操机工</v>
          </cell>
        </row>
        <row r="22">
          <cell r="B22" t="str">
            <v>商木刚</v>
          </cell>
          <cell r="C22" t="str">
            <v>男</v>
          </cell>
          <cell r="D22" t="str">
            <v>中台</v>
          </cell>
          <cell r="E22" t="str">
            <v>河北光华荣昌汽车部件有限公司</v>
          </cell>
          <cell r="F22" t="str">
            <v>河北工艺工程部</v>
          </cell>
          <cell r="G22" t="str">
            <v>试制车间</v>
          </cell>
          <cell r="H22" t="str">
            <v>新产品试制技工</v>
          </cell>
        </row>
        <row r="23">
          <cell r="B23" t="str">
            <v>赵学超</v>
          </cell>
          <cell r="C23" t="str">
            <v>男</v>
          </cell>
          <cell r="D23" t="str">
            <v>前台</v>
          </cell>
          <cell r="E23" t="str">
            <v>河北光华荣昌汽车部件有限公司</v>
          </cell>
          <cell r="F23" t="str">
            <v>座椅事业一部--金属件厂</v>
          </cell>
          <cell r="G23" t="str">
            <v>焊接车间</v>
          </cell>
          <cell r="H23" t="str">
            <v>焊胎保全工</v>
          </cell>
        </row>
        <row r="24">
          <cell r="B24" t="str">
            <v>谷朋坤</v>
          </cell>
          <cell r="C24" t="str">
            <v>男</v>
          </cell>
          <cell r="D24" t="str">
            <v>中台</v>
          </cell>
          <cell r="E24" t="str">
            <v>河北光华荣昌汽车部件有限公司</v>
          </cell>
          <cell r="F24" t="str">
            <v>河北财务管理部</v>
          </cell>
          <cell r="G24" t="str">
            <v>财务管理部</v>
          </cell>
          <cell r="H24" t="str">
            <v>部长</v>
          </cell>
        </row>
        <row r="25">
          <cell r="B25" t="str">
            <v>张如燕</v>
          </cell>
          <cell r="C25" t="str">
            <v>女</v>
          </cell>
          <cell r="D25" t="str">
            <v>中台</v>
          </cell>
          <cell r="E25" t="str">
            <v>河北光华荣昌汽车部件有限公司</v>
          </cell>
          <cell r="F25" t="str">
            <v>河北财务管理部</v>
          </cell>
          <cell r="G25" t="str">
            <v>财务管理部</v>
          </cell>
          <cell r="H25" t="str">
            <v>公司监事兼出纳</v>
          </cell>
        </row>
        <row r="26">
          <cell r="B26" t="str">
            <v>张佳怡</v>
          </cell>
          <cell r="C26" t="str">
            <v>女</v>
          </cell>
          <cell r="D26" t="str">
            <v>中台</v>
          </cell>
          <cell r="E26" t="str">
            <v>河北光华荣昌汽车部件有限公司</v>
          </cell>
          <cell r="F26" t="str">
            <v>河北财务管理部</v>
          </cell>
          <cell r="G26" t="str">
            <v>财务管理部</v>
          </cell>
          <cell r="H26" t="str">
            <v>税务兼审核会计</v>
          </cell>
        </row>
        <row r="27">
          <cell r="B27" t="str">
            <v>李芳慧</v>
          </cell>
          <cell r="C27" t="str">
            <v>女</v>
          </cell>
          <cell r="D27" t="str">
            <v>中台</v>
          </cell>
          <cell r="E27" t="str">
            <v>河北光华荣昌汽车部件有限公司</v>
          </cell>
          <cell r="F27" t="str">
            <v>河北财务管理部</v>
          </cell>
          <cell r="G27" t="str">
            <v>财务管理部</v>
          </cell>
          <cell r="H27" t="str">
            <v>成本核算</v>
          </cell>
        </row>
        <row r="28">
          <cell r="B28" t="str">
            <v>刘新杰</v>
          </cell>
          <cell r="C28" t="str">
            <v>女</v>
          </cell>
          <cell r="D28" t="str">
            <v>中台</v>
          </cell>
          <cell r="E28" t="str">
            <v>河北光华荣昌汽车部件有限公司</v>
          </cell>
          <cell r="F28" t="str">
            <v>河北综合管理部</v>
          </cell>
          <cell r="G28" t="str">
            <v>人力资源科</v>
          </cell>
          <cell r="H28" t="str">
            <v>部长兼人力资源科科长</v>
          </cell>
        </row>
        <row r="29">
          <cell r="B29" t="str">
            <v>蔺元元</v>
          </cell>
          <cell r="C29" t="str">
            <v>女</v>
          </cell>
          <cell r="D29" t="str">
            <v>中台</v>
          </cell>
          <cell r="E29" t="str">
            <v>河北光华荣昌汽车部件有限公司</v>
          </cell>
          <cell r="F29" t="str">
            <v>河北综合管理部</v>
          </cell>
          <cell r="G29" t="str">
            <v>人力资源科</v>
          </cell>
          <cell r="H29" t="str">
            <v>招聘培训主管</v>
          </cell>
        </row>
        <row r="30">
          <cell r="B30" t="str">
            <v>牟群</v>
          </cell>
          <cell r="C30" t="str">
            <v>女</v>
          </cell>
          <cell r="D30" t="str">
            <v>中台</v>
          </cell>
          <cell r="E30" t="str">
            <v>河北光华荣昌汽车部件有限公司</v>
          </cell>
          <cell r="F30" t="str">
            <v>河北综合管理部</v>
          </cell>
          <cell r="G30" t="str">
            <v>人力资源科</v>
          </cell>
          <cell r="H30" t="str">
            <v>绩效主管</v>
          </cell>
        </row>
        <row r="31">
          <cell r="B31" t="str">
            <v>杨亚琼</v>
          </cell>
          <cell r="C31" t="str">
            <v>女</v>
          </cell>
          <cell r="D31" t="str">
            <v>中台</v>
          </cell>
          <cell r="E31" t="str">
            <v>河北光华荣昌汽车部件有限公司</v>
          </cell>
          <cell r="F31" t="str">
            <v>河北综合管理部</v>
          </cell>
          <cell r="G31" t="str">
            <v>行政管理科</v>
          </cell>
          <cell r="H31" t="str">
            <v>宿舍管理员</v>
          </cell>
        </row>
        <row r="32">
          <cell r="B32" t="str">
            <v>赵金旺</v>
          </cell>
          <cell r="C32" t="str">
            <v>男</v>
          </cell>
          <cell r="D32" t="str">
            <v>中台</v>
          </cell>
          <cell r="E32" t="str">
            <v>河北光华荣昌汽车部件有限公司</v>
          </cell>
          <cell r="F32" t="str">
            <v>河北综合管理部</v>
          </cell>
          <cell r="G32" t="str">
            <v>行政管理科</v>
          </cell>
          <cell r="H32" t="str">
            <v>司机</v>
          </cell>
        </row>
        <row r="33">
          <cell r="B33" t="str">
            <v>宋静</v>
          </cell>
          <cell r="C33" t="str">
            <v>女</v>
          </cell>
          <cell r="D33" t="str">
            <v>中台</v>
          </cell>
          <cell r="E33" t="str">
            <v>河北光华荣昌汽车部件有限公司</v>
          </cell>
          <cell r="F33" t="str">
            <v>河北综合管理部</v>
          </cell>
          <cell r="G33" t="str">
            <v>行政管理科</v>
          </cell>
          <cell r="H33" t="str">
            <v>食堂记账员兼勤杂工</v>
          </cell>
        </row>
        <row r="34">
          <cell r="B34" t="str">
            <v>张馀林</v>
          </cell>
          <cell r="C34" t="str">
            <v>男</v>
          </cell>
          <cell r="D34" t="str">
            <v>前台</v>
          </cell>
          <cell r="E34" t="str">
            <v>河北光华荣昌汽车部件有限公司</v>
          </cell>
          <cell r="F34" t="str">
            <v>座椅事业一部--座椅厂</v>
          </cell>
          <cell r="G34" t="str">
            <v>总经办-销售服务科</v>
          </cell>
          <cell r="H34" t="str">
            <v>销售服务科科长</v>
          </cell>
        </row>
        <row r="35">
          <cell r="B35" t="str">
            <v>刘增莲</v>
          </cell>
          <cell r="C35" t="str">
            <v>女</v>
          </cell>
          <cell r="D35" t="str">
            <v>前台</v>
          </cell>
          <cell r="E35" t="str">
            <v>河北光华荣昌汽车部件有限公司</v>
          </cell>
          <cell r="F35" t="str">
            <v>座椅事业一部--金属件厂</v>
          </cell>
          <cell r="G35" t="str">
            <v>制造技术部-TPM</v>
          </cell>
          <cell r="H35" t="str">
            <v>设备管理员</v>
          </cell>
        </row>
        <row r="36">
          <cell r="B36" t="str">
            <v>陈晓晴</v>
          </cell>
          <cell r="C36" t="str">
            <v>女</v>
          </cell>
          <cell r="D36" t="str">
            <v>前台</v>
          </cell>
          <cell r="E36" t="str">
            <v>河北光华荣昌汽车部件有限公司</v>
          </cell>
          <cell r="F36" t="str">
            <v>后视镜事业部</v>
          </cell>
          <cell r="G36" t="str">
            <v>销售服务科</v>
          </cell>
          <cell r="H36" t="str">
            <v>统计员</v>
          </cell>
        </row>
        <row r="37">
          <cell r="B37" t="str">
            <v>施立如</v>
          </cell>
          <cell r="C37" t="str">
            <v>女</v>
          </cell>
          <cell r="D37" t="str">
            <v>前台</v>
          </cell>
          <cell r="E37" t="str">
            <v>河北光华荣昌汽车部件有限公司</v>
          </cell>
          <cell r="F37" t="str">
            <v>座椅事业一部--座椅厂</v>
          </cell>
          <cell r="G37" t="str">
            <v>总经办-销售服务科</v>
          </cell>
          <cell r="H37" t="str">
            <v>对账员</v>
          </cell>
        </row>
        <row r="38">
          <cell r="B38" t="str">
            <v>张文昌</v>
          </cell>
          <cell r="C38" t="str">
            <v>男</v>
          </cell>
          <cell r="D38" t="str">
            <v>前台</v>
          </cell>
          <cell r="E38" t="str">
            <v>河北光华荣昌汽车部件有限公司</v>
          </cell>
          <cell r="F38" t="str">
            <v>座椅事业一部--座椅厂</v>
          </cell>
          <cell r="G38" t="str">
            <v>总经办-销售服务科</v>
          </cell>
          <cell r="H38" t="str">
            <v>发货主管</v>
          </cell>
        </row>
        <row r="39">
          <cell r="B39" t="str">
            <v>于全生</v>
          </cell>
          <cell r="C39" t="str">
            <v>男</v>
          </cell>
          <cell r="D39" t="str">
            <v>前台</v>
          </cell>
          <cell r="E39" t="str">
            <v>河北光华荣昌汽车部件有限公司</v>
          </cell>
          <cell r="F39" t="str">
            <v>座椅事业一部--座椅厂</v>
          </cell>
          <cell r="G39" t="str">
            <v>总经办-销售服务科</v>
          </cell>
          <cell r="H39" t="str">
            <v>发货员</v>
          </cell>
        </row>
        <row r="40">
          <cell r="B40" t="str">
            <v>高胜利</v>
          </cell>
          <cell r="C40" t="str">
            <v>男</v>
          </cell>
          <cell r="D40" t="str">
            <v>前台</v>
          </cell>
          <cell r="E40" t="str">
            <v>河北光华荣昌汽车部件有限公司</v>
          </cell>
          <cell r="F40" t="str">
            <v>座椅事业一部--座椅厂</v>
          </cell>
          <cell r="G40" t="str">
            <v>总经办-销售服务科</v>
          </cell>
          <cell r="H40" t="str">
            <v>发货员</v>
          </cell>
        </row>
        <row r="41">
          <cell r="B41" t="str">
            <v>张东</v>
          </cell>
          <cell r="C41" t="str">
            <v>男</v>
          </cell>
          <cell r="D41" t="str">
            <v>前台</v>
          </cell>
          <cell r="E41" t="str">
            <v>河北光华荣昌汽车部件有限公司</v>
          </cell>
          <cell r="F41" t="str">
            <v>座椅事业一部--座椅厂</v>
          </cell>
          <cell r="G41" t="str">
            <v>总经办-销售服务科</v>
          </cell>
          <cell r="H41" t="str">
            <v>叉车工（发货）</v>
          </cell>
        </row>
        <row r="42">
          <cell r="B42" t="str">
            <v>孔德佳</v>
          </cell>
          <cell r="C42" t="str">
            <v>男</v>
          </cell>
          <cell r="D42" t="str">
            <v>前台</v>
          </cell>
          <cell r="E42" t="str">
            <v>河北光华荣昌汽车部件有限公司</v>
          </cell>
          <cell r="F42" t="str">
            <v>座椅事业一部--座椅厂</v>
          </cell>
          <cell r="G42" t="str">
            <v>总经办-销售服务科</v>
          </cell>
          <cell r="H42" t="str">
            <v>装卸工</v>
          </cell>
        </row>
        <row r="43">
          <cell r="B43" t="str">
            <v>孙兴旺</v>
          </cell>
          <cell r="C43" t="str">
            <v>男</v>
          </cell>
          <cell r="D43" t="str">
            <v>前台</v>
          </cell>
          <cell r="E43" t="str">
            <v>河北光华荣昌汽车部件有限公司</v>
          </cell>
          <cell r="F43" t="str">
            <v>后视镜事业部</v>
          </cell>
          <cell r="G43" t="str">
            <v>销售服务科</v>
          </cell>
          <cell r="H43" t="str">
            <v>装卸工</v>
          </cell>
        </row>
        <row r="44">
          <cell r="B44" t="str">
            <v>于来明</v>
          </cell>
          <cell r="C44" t="str">
            <v>男</v>
          </cell>
          <cell r="D44" t="str">
            <v>中台</v>
          </cell>
          <cell r="E44" t="str">
            <v>河北光华荣昌汽车部件有限公司</v>
          </cell>
          <cell r="F44" t="str">
            <v>河北箫驰公司</v>
          </cell>
          <cell r="G44" t="str">
            <v>箫驰公司</v>
          </cell>
          <cell r="H44" t="str">
            <v>组装工</v>
          </cell>
        </row>
        <row r="45">
          <cell r="B45" t="str">
            <v>刘梅娟</v>
          </cell>
          <cell r="C45" t="str">
            <v>女</v>
          </cell>
          <cell r="D45" t="str">
            <v>前台</v>
          </cell>
          <cell r="E45" t="str">
            <v>河北光华荣昌汽车部件有限公司</v>
          </cell>
          <cell r="F45" t="str">
            <v>座椅事业一部--金属件厂</v>
          </cell>
          <cell r="G45" t="str">
            <v>生产管理科</v>
          </cell>
          <cell r="H45" t="str">
            <v>成品库管员</v>
          </cell>
        </row>
        <row r="46">
          <cell r="B46" t="str">
            <v>白艳焕</v>
          </cell>
          <cell r="C46" t="str">
            <v>女</v>
          </cell>
          <cell r="D46" t="str">
            <v>前台</v>
          </cell>
          <cell r="E46" t="str">
            <v>河北光华荣昌汽车部件有限公司</v>
          </cell>
          <cell r="F46" t="str">
            <v>后视镜事业部</v>
          </cell>
          <cell r="G46" t="str">
            <v>物料科</v>
          </cell>
          <cell r="H46" t="str">
            <v>后视镜/库管员</v>
          </cell>
        </row>
        <row r="47">
          <cell r="B47" t="str">
            <v>赵静</v>
          </cell>
          <cell r="C47" t="str">
            <v>女</v>
          </cell>
          <cell r="D47" t="str">
            <v>前台</v>
          </cell>
          <cell r="E47" t="str">
            <v>河北光华荣昌汽车部件有限公司</v>
          </cell>
          <cell r="F47" t="str">
            <v>座椅事业一部--座椅厂</v>
          </cell>
          <cell r="G47" t="str">
            <v>总经办-销售服务科</v>
          </cell>
          <cell r="H47" t="str">
            <v>成品库管员</v>
          </cell>
        </row>
        <row r="48">
          <cell r="B48" t="str">
            <v>赵连风</v>
          </cell>
          <cell r="C48" t="str">
            <v>男</v>
          </cell>
          <cell r="D48" t="str">
            <v>前台</v>
          </cell>
          <cell r="E48" t="str">
            <v>河北光华荣昌汽车部件有限公司</v>
          </cell>
          <cell r="F48" t="str">
            <v>座椅事业一部--座椅厂</v>
          </cell>
          <cell r="G48" t="str">
            <v>总经办-销售服务科</v>
          </cell>
          <cell r="H48" t="str">
            <v>北京现场服务主管</v>
          </cell>
        </row>
        <row r="49">
          <cell r="B49" t="str">
            <v>邢建国</v>
          </cell>
          <cell r="C49" t="str">
            <v>男</v>
          </cell>
          <cell r="D49" t="str">
            <v>前台</v>
          </cell>
          <cell r="E49" t="str">
            <v>河北光华荣昌汽车部件有限公司</v>
          </cell>
          <cell r="F49" t="str">
            <v>座椅事业一部--座椅厂</v>
          </cell>
          <cell r="G49" t="str">
            <v>总经办-销售服务科</v>
          </cell>
          <cell r="H49" t="str">
            <v>北京戴姆勒现场服务</v>
          </cell>
        </row>
        <row r="50">
          <cell r="B50" t="str">
            <v>谭月涛</v>
          </cell>
          <cell r="C50" t="str">
            <v>男</v>
          </cell>
          <cell r="D50" t="str">
            <v>前台</v>
          </cell>
          <cell r="E50" t="str">
            <v>河北光华荣昌汽车部件有限公司</v>
          </cell>
          <cell r="F50" t="str">
            <v>座椅事业一部--座椅厂</v>
          </cell>
          <cell r="G50" t="str">
            <v>总经办-销售服务科</v>
          </cell>
          <cell r="H50" t="str">
            <v>北京戴姆勒现场服务</v>
          </cell>
        </row>
        <row r="51">
          <cell r="B51" t="str">
            <v>刘君伟</v>
          </cell>
          <cell r="C51" t="str">
            <v>男</v>
          </cell>
          <cell r="D51" t="str">
            <v>前台</v>
          </cell>
          <cell r="E51" t="str">
            <v>河北光华荣昌汽车部件有限公司</v>
          </cell>
          <cell r="F51" t="str">
            <v>座椅事业一部--座椅厂</v>
          </cell>
          <cell r="G51" t="str">
            <v>总经办-销售服务科</v>
          </cell>
          <cell r="H51" t="str">
            <v>北京北汽越分现场服务</v>
          </cell>
        </row>
        <row r="52">
          <cell r="B52" t="str">
            <v>张奇</v>
          </cell>
          <cell r="C52" t="str">
            <v>男</v>
          </cell>
          <cell r="D52" t="str">
            <v>前台</v>
          </cell>
          <cell r="E52" t="str">
            <v>河北光华荣昌汽车部件有限公司</v>
          </cell>
          <cell r="F52" t="str">
            <v>后视镜事业部</v>
          </cell>
          <cell r="G52" t="str">
            <v>销售服务科</v>
          </cell>
          <cell r="H52" t="str">
            <v>北京北汽越分现场服务</v>
          </cell>
        </row>
        <row r="53">
          <cell r="B53" t="str">
            <v>于磊磊</v>
          </cell>
          <cell r="C53" t="str">
            <v>男</v>
          </cell>
          <cell r="D53" t="str">
            <v>前台</v>
          </cell>
          <cell r="E53" t="str">
            <v>河北光华荣昌汽车部件有限公司</v>
          </cell>
          <cell r="F53" t="str">
            <v>后视镜事业部</v>
          </cell>
          <cell r="G53" t="str">
            <v>销售服务科</v>
          </cell>
          <cell r="H53" t="str">
            <v>济南现场服务主管</v>
          </cell>
        </row>
        <row r="54">
          <cell r="B54" t="str">
            <v>席智伟</v>
          </cell>
          <cell r="C54" t="str">
            <v>男</v>
          </cell>
          <cell r="D54" t="str">
            <v>前台</v>
          </cell>
          <cell r="E54" t="str">
            <v>河北光华荣昌汽车部件有限公司</v>
          </cell>
          <cell r="F54" t="str">
            <v>座椅事业一部--座椅厂</v>
          </cell>
          <cell r="G54" t="str">
            <v>总经办-销售服务科</v>
          </cell>
          <cell r="H54" t="str">
            <v>济南现场服务</v>
          </cell>
        </row>
        <row r="55">
          <cell r="B55" t="str">
            <v>王克杰</v>
          </cell>
          <cell r="C55" t="str">
            <v>男</v>
          </cell>
          <cell r="D55" t="str">
            <v>前台</v>
          </cell>
          <cell r="E55" t="str">
            <v>河北光华荣昌汽车部件有限公司</v>
          </cell>
          <cell r="F55" t="str">
            <v>座椅事业一部--座椅厂</v>
          </cell>
          <cell r="G55" t="str">
            <v>总经办-销售服务科</v>
          </cell>
          <cell r="H55" t="str">
            <v>济南现场服务</v>
          </cell>
        </row>
        <row r="56">
          <cell r="B56" t="str">
            <v>陈伟</v>
          </cell>
          <cell r="C56" t="str">
            <v>男</v>
          </cell>
          <cell r="D56" t="str">
            <v>前台</v>
          </cell>
          <cell r="E56" t="str">
            <v>河北光华荣昌汽车部件有限公司</v>
          </cell>
          <cell r="F56" t="str">
            <v>座椅事业一部--座椅厂</v>
          </cell>
          <cell r="G56" t="str">
            <v>座椅厂</v>
          </cell>
          <cell r="H56" t="str">
            <v>座椅厂厂长助理</v>
          </cell>
        </row>
        <row r="57">
          <cell r="B57" t="str">
            <v>王春新</v>
          </cell>
          <cell r="C57" t="str">
            <v>女</v>
          </cell>
          <cell r="D57" t="str">
            <v>中台</v>
          </cell>
          <cell r="E57" t="str">
            <v>河北光华荣昌汽车部件有限公司</v>
          </cell>
          <cell r="F57" t="str">
            <v>河北实验室</v>
          </cell>
          <cell r="G57" t="str">
            <v>实验室</v>
          </cell>
          <cell r="H57" t="str">
            <v>实验员</v>
          </cell>
        </row>
        <row r="58">
          <cell r="B58" t="str">
            <v>司艳策</v>
          </cell>
          <cell r="C58" t="str">
            <v>男</v>
          </cell>
          <cell r="D58" t="str">
            <v>前台</v>
          </cell>
          <cell r="E58" t="str">
            <v>河北光华荣昌汽车部件有限公司</v>
          </cell>
          <cell r="F58" t="str">
            <v>座椅事业一部--金属件厂</v>
          </cell>
          <cell r="G58" t="str">
            <v>制造技术部-质量工艺科</v>
          </cell>
          <cell r="H58" t="str">
            <v>金属件质检科科长</v>
          </cell>
        </row>
        <row r="59">
          <cell r="B59" t="str">
            <v>刘元元</v>
          </cell>
          <cell r="C59" t="str">
            <v>女</v>
          </cell>
          <cell r="D59" t="str">
            <v>前台</v>
          </cell>
          <cell r="E59" t="str">
            <v>河北光华荣昌汽车部件有限公司</v>
          </cell>
          <cell r="F59" t="str">
            <v>座椅事业一部--金属件厂</v>
          </cell>
          <cell r="G59" t="str">
            <v>制造技术部-供应商管理科</v>
          </cell>
          <cell r="H59" t="str">
            <v>质量工程师</v>
          </cell>
        </row>
        <row r="60">
          <cell r="B60" t="str">
            <v>陈浩</v>
          </cell>
          <cell r="C60" t="str">
            <v>男</v>
          </cell>
          <cell r="D60" t="str">
            <v>前台</v>
          </cell>
          <cell r="E60" t="str">
            <v>河北光华荣昌汽车部件有限公司</v>
          </cell>
          <cell r="F60" t="str">
            <v>座椅事业一部--座椅厂</v>
          </cell>
          <cell r="G60" t="str">
            <v>座椅总装车间</v>
          </cell>
          <cell r="H60" t="str">
            <v>座椅车间主任</v>
          </cell>
        </row>
        <row r="61">
          <cell r="B61" t="str">
            <v>赵广超</v>
          </cell>
          <cell r="C61" t="str">
            <v>男</v>
          </cell>
          <cell r="D61" t="str">
            <v>前台</v>
          </cell>
          <cell r="E61" t="str">
            <v>河北光华荣昌汽车部件有限公司</v>
          </cell>
          <cell r="F61" t="str">
            <v>座椅事业一部--座椅厂</v>
          </cell>
          <cell r="G61" t="str">
            <v>制造技术部-供应商管理科</v>
          </cell>
          <cell r="H61" t="str">
            <v>座椅外检</v>
          </cell>
        </row>
        <row r="62">
          <cell r="B62" t="str">
            <v>赵文俊</v>
          </cell>
          <cell r="C62" t="str">
            <v>男</v>
          </cell>
          <cell r="D62" t="str">
            <v>前台</v>
          </cell>
          <cell r="E62" t="str">
            <v>河北光华荣昌汽车部件有限公司</v>
          </cell>
          <cell r="F62" t="str">
            <v>座椅事业一部--座椅厂</v>
          </cell>
          <cell r="G62" t="str">
            <v>发泡车间</v>
          </cell>
          <cell r="H62" t="str">
            <v>质量工程师</v>
          </cell>
        </row>
        <row r="63">
          <cell r="B63" t="str">
            <v>胡希港</v>
          </cell>
          <cell r="C63" t="str">
            <v>男</v>
          </cell>
          <cell r="D63" t="str">
            <v>前台</v>
          </cell>
          <cell r="E63" t="str">
            <v>河北光华荣昌汽车部件有限公司</v>
          </cell>
          <cell r="F63" t="str">
            <v>后视镜事业部</v>
          </cell>
          <cell r="G63" t="str">
            <v>技术质量科</v>
          </cell>
          <cell r="H63" t="str">
            <v>质量工程师</v>
          </cell>
        </row>
        <row r="64">
          <cell r="B64" t="str">
            <v>云荣娟</v>
          </cell>
          <cell r="C64" t="str">
            <v>女</v>
          </cell>
          <cell r="D64" t="str">
            <v>前台</v>
          </cell>
          <cell r="E64" t="str">
            <v>河北光华荣昌汽车部件有限公司</v>
          </cell>
          <cell r="F64" t="str">
            <v>座椅事业一部--座椅厂</v>
          </cell>
          <cell r="G64" t="str">
            <v>生产管理科</v>
          </cell>
          <cell r="H64" t="str">
            <v>科长</v>
          </cell>
        </row>
        <row r="65">
          <cell r="B65" t="str">
            <v>滕敬涛</v>
          </cell>
          <cell r="C65" t="str">
            <v>男</v>
          </cell>
          <cell r="D65" t="str">
            <v>中台</v>
          </cell>
          <cell r="E65" t="str">
            <v>河北光华荣昌汽车部件有限公司</v>
          </cell>
          <cell r="F65" t="str">
            <v>河北综合管理部</v>
          </cell>
          <cell r="G65" t="str">
            <v>行政管理科</v>
          </cell>
          <cell r="H65" t="str">
            <v>信息管理员</v>
          </cell>
        </row>
        <row r="66">
          <cell r="B66" t="str">
            <v>李洪秀</v>
          </cell>
          <cell r="C66" t="str">
            <v>女</v>
          </cell>
          <cell r="D66" t="str">
            <v>前台</v>
          </cell>
          <cell r="E66" t="str">
            <v>河北光华荣昌汽车部件有限公司</v>
          </cell>
          <cell r="F66" t="str">
            <v>座椅事业一部--座椅厂</v>
          </cell>
          <cell r="G66" t="str">
            <v>生产管理科</v>
          </cell>
          <cell r="H66" t="str">
            <v>供应商对账员</v>
          </cell>
        </row>
        <row r="67">
          <cell r="B67" t="str">
            <v>张巧慧</v>
          </cell>
          <cell r="C67" t="str">
            <v>女</v>
          </cell>
          <cell r="D67" t="str">
            <v>中台</v>
          </cell>
          <cell r="E67" t="str">
            <v>河北光华荣昌汽车部件有限公司</v>
          </cell>
          <cell r="F67" t="str">
            <v>河北财务管理部</v>
          </cell>
          <cell r="G67" t="str">
            <v>财务管理部</v>
          </cell>
          <cell r="H67" t="str">
            <v>应付会计</v>
          </cell>
        </row>
        <row r="68">
          <cell r="B68" t="str">
            <v>张琳</v>
          </cell>
          <cell r="C68" t="str">
            <v>女</v>
          </cell>
          <cell r="D68" t="str">
            <v>前台</v>
          </cell>
          <cell r="E68" t="str">
            <v>河北光华荣昌汽车部件有限公司</v>
          </cell>
          <cell r="F68" t="str">
            <v>后视镜事业部</v>
          </cell>
          <cell r="G68" t="str">
            <v>物料科</v>
          </cell>
          <cell r="H68" t="str">
            <v>后视镜/库管员</v>
          </cell>
        </row>
        <row r="69">
          <cell r="B69" t="str">
            <v>马亚青</v>
          </cell>
          <cell r="C69" t="str">
            <v>女</v>
          </cell>
          <cell r="D69" t="str">
            <v>前台</v>
          </cell>
          <cell r="E69" t="str">
            <v>河北光华荣昌汽车部件有限公司</v>
          </cell>
          <cell r="F69" t="str">
            <v>座椅事业一部--金属件厂</v>
          </cell>
          <cell r="G69" t="str">
            <v>生产管理科</v>
          </cell>
          <cell r="H69" t="str">
            <v>科长兼计划员</v>
          </cell>
        </row>
        <row r="70">
          <cell r="B70" t="str">
            <v>郭金凯</v>
          </cell>
          <cell r="C70" t="str">
            <v>男</v>
          </cell>
          <cell r="D70" t="str">
            <v>前台</v>
          </cell>
          <cell r="E70" t="str">
            <v>河北光华荣昌汽车部件有限公司</v>
          </cell>
          <cell r="F70" t="str">
            <v>座椅事业一部--座椅厂</v>
          </cell>
          <cell r="G70" t="str">
            <v>生产管理科</v>
          </cell>
          <cell r="H70" t="str">
            <v>生产计划员</v>
          </cell>
        </row>
        <row r="71">
          <cell r="B71" t="str">
            <v>张强</v>
          </cell>
          <cell r="C71" t="str">
            <v>男</v>
          </cell>
          <cell r="D71" t="str">
            <v>前台</v>
          </cell>
          <cell r="E71" t="str">
            <v>河北光华荣昌汽车部件有限公司</v>
          </cell>
          <cell r="F71" t="str">
            <v>后视镜事业部</v>
          </cell>
          <cell r="G71" t="str">
            <v>计划调度科</v>
          </cell>
          <cell r="H71" t="str">
            <v>计划员</v>
          </cell>
        </row>
        <row r="72">
          <cell r="B72" t="str">
            <v>董会娟</v>
          </cell>
          <cell r="C72" t="str">
            <v>女</v>
          </cell>
          <cell r="D72" t="str">
            <v>前台</v>
          </cell>
          <cell r="E72" t="str">
            <v>河北光华荣昌汽车部件有限公司</v>
          </cell>
          <cell r="F72" t="str">
            <v>座椅事业一部--金属件厂</v>
          </cell>
          <cell r="G72" t="str">
            <v>制造技术部-模具车间</v>
          </cell>
          <cell r="H72" t="str">
            <v>采购兼统计员</v>
          </cell>
        </row>
        <row r="73">
          <cell r="B73" t="str">
            <v>李鹏</v>
          </cell>
          <cell r="C73" t="str">
            <v>男</v>
          </cell>
          <cell r="D73" t="str">
            <v>前台</v>
          </cell>
          <cell r="E73" t="str">
            <v>河北光华荣昌汽车部件有限公司</v>
          </cell>
          <cell r="F73" t="str">
            <v>座椅事业一部--座椅厂</v>
          </cell>
          <cell r="G73" t="str">
            <v>总经办-采购执行科</v>
          </cell>
          <cell r="H73" t="str">
            <v>物料计划员</v>
          </cell>
        </row>
        <row r="74">
          <cell r="B74" t="str">
            <v>杨慧娟</v>
          </cell>
          <cell r="C74" t="str">
            <v>女</v>
          </cell>
          <cell r="D74" t="str">
            <v>前台</v>
          </cell>
          <cell r="E74" t="str">
            <v>河北光华荣昌汽车部件有限公司</v>
          </cell>
          <cell r="F74" t="str">
            <v>座椅事业一部--金属件厂</v>
          </cell>
          <cell r="G74" t="str">
            <v>生产管理科</v>
          </cell>
          <cell r="H74" t="str">
            <v>外协虚仓库管B</v>
          </cell>
        </row>
        <row r="75">
          <cell r="B75" t="str">
            <v>吴宝新</v>
          </cell>
          <cell r="C75" t="str">
            <v>男</v>
          </cell>
          <cell r="D75" t="str">
            <v>前台</v>
          </cell>
          <cell r="E75" t="str">
            <v>河北光华荣昌汽车部件有限公司</v>
          </cell>
          <cell r="F75" t="str">
            <v>座椅事业一部--金属件厂</v>
          </cell>
          <cell r="G75" t="str">
            <v>生产管理科</v>
          </cell>
          <cell r="H75" t="str">
            <v>前序原料库管</v>
          </cell>
        </row>
        <row r="76">
          <cell r="B76" t="str">
            <v>高福亮</v>
          </cell>
          <cell r="C76" t="str">
            <v>男</v>
          </cell>
          <cell r="D76" t="str">
            <v>前台</v>
          </cell>
          <cell r="E76" t="str">
            <v>河北光华荣昌汽车部件有限公司</v>
          </cell>
          <cell r="F76" t="str">
            <v>座椅事业一部--金属件厂</v>
          </cell>
          <cell r="G76" t="str">
            <v>生产管理科</v>
          </cell>
          <cell r="H76" t="str">
            <v>叉车工（上料）</v>
          </cell>
        </row>
        <row r="77">
          <cell r="B77" t="str">
            <v>刘振娜</v>
          </cell>
          <cell r="C77" t="str">
            <v>女</v>
          </cell>
          <cell r="D77" t="str">
            <v>前台</v>
          </cell>
          <cell r="E77" t="str">
            <v>河北光华荣昌汽车部件有限公司</v>
          </cell>
          <cell r="F77" t="str">
            <v>座椅事业一部--金属件厂</v>
          </cell>
          <cell r="G77" t="str">
            <v>生产管理科</v>
          </cell>
          <cell r="H77" t="str">
            <v>外协虚仓库管A</v>
          </cell>
        </row>
        <row r="78">
          <cell r="B78" t="str">
            <v>王桂欣</v>
          </cell>
          <cell r="C78" t="str">
            <v>女</v>
          </cell>
          <cell r="D78" t="str">
            <v>前台</v>
          </cell>
          <cell r="E78" t="str">
            <v>河北光华荣昌汽车部件有限公司</v>
          </cell>
          <cell r="F78" t="str">
            <v>座椅事业一部--座椅厂</v>
          </cell>
          <cell r="G78" t="str">
            <v>生产管理科</v>
          </cell>
          <cell r="H78" t="str">
            <v>座椅原材料库管员</v>
          </cell>
        </row>
        <row r="79">
          <cell r="B79" t="str">
            <v>白莉莉</v>
          </cell>
          <cell r="C79" t="str">
            <v>女</v>
          </cell>
          <cell r="D79" t="str">
            <v>前台</v>
          </cell>
          <cell r="E79" t="str">
            <v>河北光华荣昌汽车部件有限公司</v>
          </cell>
          <cell r="F79" t="str">
            <v>座椅事业一部--座椅厂</v>
          </cell>
          <cell r="G79" t="str">
            <v>生产管理科</v>
          </cell>
          <cell r="H79" t="str">
            <v>缝纫成品库管员</v>
          </cell>
        </row>
        <row r="80">
          <cell r="B80" t="str">
            <v>张美静</v>
          </cell>
          <cell r="C80" t="str">
            <v>女</v>
          </cell>
          <cell r="D80" t="str">
            <v>前台</v>
          </cell>
          <cell r="E80" t="str">
            <v>河北光华荣昌汽车部件有限公司</v>
          </cell>
          <cell r="F80" t="str">
            <v>座椅事业一部--座椅厂</v>
          </cell>
          <cell r="G80" t="str">
            <v>生产管理科</v>
          </cell>
          <cell r="H80" t="str">
            <v>日供货库管员</v>
          </cell>
        </row>
        <row r="81">
          <cell r="B81" t="str">
            <v>王震</v>
          </cell>
          <cell r="C81" t="str">
            <v>男</v>
          </cell>
          <cell r="D81" t="str">
            <v>前台</v>
          </cell>
          <cell r="E81" t="str">
            <v>河北光华荣昌汽车部件有限公司</v>
          </cell>
          <cell r="F81" t="str">
            <v>座椅事业一部--座椅厂</v>
          </cell>
          <cell r="G81" t="str">
            <v>生产管理科</v>
          </cell>
          <cell r="H81" t="str">
            <v>轻卡上料工</v>
          </cell>
        </row>
        <row r="82">
          <cell r="B82" t="str">
            <v>孙刚</v>
          </cell>
          <cell r="C82" t="str">
            <v>男</v>
          </cell>
          <cell r="D82" t="str">
            <v>前台</v>
          </cell>
          <cell r="E82" t="str">
            <v>河北光华荣昌汽车部件有限公司</v>
          </cell>
          <cell r="F82" t="str">
            <v>座椅事业一部--座椅厂</v>
          </cell>
          <cell r="G82" t="str">
            <v>座椅总装车间</v>
          </cell>
          <cell r="H82" t="str">
            <v>组装工</v>
          </cell>
        </row>
        <row r="83">
          <cell r="B83" t="str">
            <v>徐亚新</v>
          </cell>
          <cell r="C83" t="str">
            <v>女</v>
          </cell>
          <cell r="D83" t="str">
            <v>前台</v>
          </cell>
          <cell r="E83" t="str">
            <v>河北光华荣昌汽车部件有限公司</v>
          </cell>
          <cell r="F83" t="str">
            <v>后视镜事业部</v>
          </cell>
          <cell r="G83" t="str">
            <v>物料科</v>
          </cell>
          <cell r="H83" t="str">
            <v>注塑件库管员</v>
          </cell>
        </row>
        <row r="84">
          <cell r="B84" t="str">
            <v>李冲冲</v>
          </cell>
          <cell r="C84" t="str">
            <v>男</v>
          </cell>
          <cell r="D84" t="str">
            <v>前台</v>
          </cell>
          <cell r="E84" t="str">
            <v>河北光华荣昌汽车部件有限公司</v>
          </cell>
          <cell r="F84" t="str">
            <v>后视镜事业部</v>
          </cell>
          <cell r="G84" t="str">
            <v>物料科</v>
          </cell>
          <cell r="H84" t="str">
            <v>后视镜/库管员</v>
          </cell>
        </row>
        <row r="85">
          <cell r="B85" t="str">
            <v>张海霞</v>
          </cell>
          <cell r="C85" t="str">
            <v>女</v>
          </cell>
          <cell r="D85" t="str">
            <v>前台</v>
          </cell>
          <cell r="E85" t="str">
            <v>河北光华荣昌汽车部件有限公司</v>
          </cell>
          <cell r="F85" t="str">
            <v>后视镜事业部</v>
          </cell>
          <cell r="G85" t="str">
            <v>物料科</v>
          </cell>
          <cell r="H85" t="str">
            <v>后视镜/库管员</v>
          </cell>
        </row>
        <row r="86">
          <cell r="B86" t="str">
            <v>王建娥</v>
          </cell>
          <cell r="C86" t="str">
            <v>女</v>
          </cell>
          <cell r="D86" t="str">
            <v>前台</v>
          </cell>
          <cell r="E86" t="str">
            <v>河北光华荣昌汽车部件有限公司</v>
          </cell>
          <cell r="F86" t="str">
            <v>后视镜事业部</v>
          </cell>
          <cell r="G86" t="str">
            <v>物料科</v>
          </cell>
          <cell r="H86" t="str">
            <v>后视镜/库管员</v>
          </cell>
        </row>
        <row r="87">
          <cell r="B87" t="str">
            <v>张俊新</v>
          </cell>
          <cell r="C87" t="str">
            <v>男</v>
          </cell>
          <cell r="D87" t="str">
            <v>前台</v>
          </cell>
          <cell r="E87" t="str">
            <v>河北光华荣昌汽车部件有限公司</v>
          </cell>
          <cell r="F87" t="str">
            <v>座椅事业一部--座椅厂</v>
          </cell>
          <cell r="G87" t="str">
            <v>生产管理科</v>
          </cell>
          <cell r="H87" t="str">
            <v>H6上料工</v>
          </cell>
        </row>
        <row r="88">
          <cell r="B88" t="str">
            <v>王玲玲</v>
          </cell>
          <cell r="C88" t="str">
            <v>女</v>
          </cell>
          <cell r="D88" t="str">
            <v>前台</v>
          </cell>
          <cell r="E88" t="str">
            <v>河北光华荣昌汽车部件有限公司</v>
          </cell>
          <cell r="F88" t="str">
            <v>后视镜事业部</v>
          </cell>
          <cell r="G88" t="str">
            <v>物料科</v>
          </cell>
          <cell r="H88" t="str">
            <v>后视镜/理货员</v>
          </cell>
        </row>
        <row r="89">
          <cell r="B89" t="str">
            <v>董岗生</v>
          </cell>
          <cell r="C89" t="str">
            <v>男</v>
          </cell>
          <cell r="D89" t="str">
            <v>中台</v>
          </cell>
          <cell r="E89" t="str">
            <v>河北光华荣昌汽车部件有限公司</v>
          </cell>
          <cell r="F89" t="str">
            <v>河北物业部</v>
          </cell>
          <cell r="G89" t="str">
            <v>物业部</v>
          </cell>
          <cell r="H89" t="str">
            <v>物业经理</v>
          </cell>
        </row>
        <row r="90">
          <cell r="B90" t="str">
            <v>张泽</v>
          </cell>
          <cell r="C90" t="str">
            <v>男</v>
          </cell>
          <cell r="D90" t="str">
            <v>前台</v>
          </cell>
          <cell r="E90" t="str">
            <v>河北光华荣昌汽车部件有限公司</v>
          </cell>
          <cell r="F90" t="str">
            <v>座椅事业一部--金属件厂</v>
          </cell>
          <cell r="G90" t="str">
            <v>制造技术部-TPM</v>
          </cell>
          <cell r="H90" t="str">
            <v>弯管冲压保全</v>
          </cell>
        </row>
        <row r="91">
          <cell r="B91" t="str">
            <v>田增军</v>
          </cell>
          <cell r="C91" t="str">
            <v>男</v>
          </cell>
          <cell r="D91" t="str">
            <v>前台</v>
          </cell>
          <cell r="E91" t="str">
            <v>河北光华荣昌汽车部件有限公司</v>
          </cell>
          <cell r="F91" t="str">
            <v>后视镜事业部</v>
          </cell>
          <cell r="G91" t="str">
            <v>注塑车间</v>
          </cell>
          <cell r="H91" t="str">
            <v>维修保全</v>
          </cell>
        </row>
        <row r="92">
          <cell r="B92" t="str">
            <v>薛维新</v>
          </cell>
          <cell r="C92" t="str">
            <v>男</v>
          </cell>
          <cell r="D92" t="str">
            <v>前台</v>
          </cell>
          <cell r="E92" t="str">
            <v>河北光华荣昌汽车部件有限公司</v>
          </cell>
          <cell r="F92" t="str">
            <v>座椅事业一部--座椅厂</v>
          </cell>
          <cell r="G92" t="str">
            <v>制造技术部-TPM</v>
          </cell>
          <cell r="H92" t="str">
            <v>发泡保全</v>
          </cell>
        </row>
        <row r="93">
          <cell r="B93" t="str">
            <v>王化涛</v>
          </cell>
          <cell r="C93" t="str">
            <v>男</v>
          </cell>
          <cell r="D93" t="str">
            <v>前台</v>
          </cell>
          <cell r="E93" t="str">
            <v>河北光华荣昌汽车部件有限公司</v>
          </cell>
          <cell r="F93" t="str">
            <v>座椅事业一部--座椅厂</v>
          </cell>
          <cell r="G93" t="str">
            <v>制造技术部-TPM</v>
          </cell>
          <cell r="H93" t="str">
            <v>座椅总装维修保全</v>
          </cell>
        </row>
        <row r="94">
          <cell r="B94" t="str">
            <v>阚兵兵</v>
          </cell>
          <cell r="C94" t="str">
            <v>男</v>
          </cell>
          <cell r="D94" t="str">
            <v>前台</v>
          </cell>
          <cell r="E94" t="str">
            <v>河北光华荣昌汽车部件有限公司</v>
          </cell>
          <cell r="F94" t="str">
            <v>座椅事业一部--金属件厂</v>
          </cell>
          <cell r="G94" t="str">
            <v>焊接车间</v>
          </cell>
          <cell r="H94" t="str">
            <v>焊工</v>
          </cell>
        </row>
        <row r="95">
          <cell r="B95" t="str">
            <v>房珍珍</v>
          </cell>
          <cell r="C95" t="str">
            <v>女</v>
          </cell>
          <cell r="D95" t="str">
            <v>前台</v>
          </cell>
          <cell r="E95" t="str">
            <v>河北光华荣昌汽车部件有限公司</v>
          </cell>
          <cell r="F95" t="str">
            <v>座椅事业一部--金属件厂</v>
          </cell>
          <cell r="G95" t="str">
            <v>生产管理科</v>
          </cell>
          <cell r="H95" t="str">
            <v>核算员</v>
          </cell>
        </row>
        <row r="96">
          <cell r="B96" t="str">
            <v>翟凤娟</v>
          </cell>
          <cell r="C96" t="str">
            <v>女</v>
          </cell>
          <cell r="D96" t="str">
            <v>前台</v>
          </cell>
          <cell r="E96" t="str">
            <v>河北光华荣昌汽车部件有限公司</v>
          </cell>
          <cell r="F96" t="str">
            <v>座椅事业一部--座椅厂</v>
          </cell>
          <cell r="G96" t="str">
            <v>缝纫车间</v>
          </cell>
          <cell r="H96" t="str">
            <v>缝纫车间主任</v>
          </cell>
        </row>
        <row r="97">
          <cell r="B97" t="str">
            <v>王伟</v>
          </cell>
          <cell r="C97" t="str">
            <v>男</v>
          </cell>
          <cell r="D97" t="str">
            <v>前台</v>
          </cell>
          <cell r="E97" t="str">
            <v>河北光华荣昌汽车部件有限公司</v>
          </cell>
          <cell r="F97" t="str">
            <v>座椅事业一部--金属件厂</v>
          </cell>
          <cell r="G97" t="str">
            <v>焊接车间</v>
          </cell>
          <cell r="H97" t="str">
            <v>班组长</v>
          </cell>
        </row>
        <row r="98">
          <cell r="B98" t="str">
            <v>米芝霖</v>
          </cell>
          <cell r="C98" t="str">
            <v>女</v>
          </cell>
          <cell r="D98" t="str">
            <v>前台</v>
          </cell>
          <cell r="E98" t="str">
            <v>河北光华荣昌汽车部件有限公司</v>
          </cell>
          <cell r="F98" t="str">
            <v>座椅事业一部--座椅厂</v>
          </cell>
          <cell r="G98" t="str">
            <v>生产管理科</v>
          </cell>
          <cell r="H98" t="str">
            <v>统计员</v>
          </cell>
        </row>
        <row r="99">
          <cell r="B99" t="str">
            <v>李贵林</v>
          </cell>
          <cell r="C99" t="str">
            <v>男</v>
          </cell>
          <cell r="D99" t="str">
            <v>前台</v>
          </cell>
          <cell r="E99" t="str">
            <v>河北光华荣昌汽车部件有限公司</v>
          </cell>
          <cell r="F99" t="str">
            <v>后视镜事业部</v>
          </cell>
          <cell r="G99" t="str">
            <v>注塑车间</v>
          </cell>
          <cell r="H99" t="str">
            <v>车间主任</v>
          </cell>
        </row>
        <row r="100">
          <cell r="B100" t="str">
            <v>姬胜阳</v>
          </cell>
          <cell r="C100" t="str">
            <v>男</v>
          </cell>
          <cell r="D100" t="str">
            <v>前台</v>
          </cell>
          <cell r="E100" t="str">
            <v>河北光华荣昌汽车部件有限公司</v>
          </cell>
          <cell r="F100" t="str">
            <v>座椅事业一部--金属件厂</v>
          </cell>
          <cell r="G100" t="str">
            <v>冲压弯管车间</v>
          </cell>
          <cell r="H100" t="str">
            <v>冲压弯管车间主任</v>
          </cell>
        </row>
        <row r="101">
          <cell r="B101" t="str">
            <v>王祥</v>
          </cell>
          <cell r="C101" t="str">
            <v>男</v>
          </cell>
          <cell r="D101" t="str">
            <v>前台</v>
          </cell>
          <cell r="E101" t="str">
            <v>河北光华荣昌汽车部件有限公司</v>
          </cell>
          <cell r="F101" t="str">
            <v>座椅事业一部--金属件厂</v>
          </cell>
          <cell r="G101" t="str">
            <v>电泳车间</v>
          </cell>
          <cell r="H101" t="str">
            <v>副主任</v>
          </cell>
        </row>
        <row r="102">
          <cell r="B102" t="str">
            <v>王宝俊</v>
          </cell>
          <cell r="C102" t="str">
            <v>男</v>
          </cell>
          <cell r="D102" t="str">
            <v>前台</v>
          </cell>
          <cell r="E102" t="str">
            <v>河北光华荣昌汽车部件有限公司</v>
          </cell>
          <cell r="F102" t="str">
            <v>座椅事业一部--金属件厂</v>
          </cell>
          <cell r="G102" t="str">
            <v>焊接车间</v>
          </cell>
          <cell r="H102" t="str">
            <v>班组长</v>
          </cell>
        </row>
        <row r="103">
          <cell r="B103" t="str">
            <v>邓福源</v>
          </cell>
          <cell r="C103" t="str">
            <v>男</v>
          </cell>
          <cell r="D103" t="str">
            <v>前台</v>
          </cell>
          <cell r="E103" t="str">
            <v>河北光华荣昌汽车部件有限公司</v>
          </cell>
          <cell r="F103" t="str">
            <v>座椅事业一部--金属件厂</v>
          </cell>
          <cell r="G103" t="str">
            <v>冲压弯管车间</v>
          </cell>
          <cell r="H103" t="str">
            <v>冲压模具维修</v>
          </cell>
        </row>
        <row r="104">
          <cell r="B104" t="str">
            <v>于正军</v>
          </cell>
          <cell r="C104" t="str">
            <v>男</v>
          </cell>
          <cell r="D104" t="str">
            <v>前台</v>
          </cell>
          <cell r="E104" t="str">
            <v>河北光华荣昌汽车部件有限公司</v>
          </cell>
          <cell r="F104" t="str">
            <v>座椅事业一部--金属件厂</v>
          </cell>
          <cell r="G104" t="str">
            <v>冲压弯管车间</v>
          </cell>
          <cell r="H104" t="str">
            <v>前工序操作工</v>
          </cell>
        </row>
        <row r="105">
          <cell r="B105" t="str">
            <v>梁国敏</v>
          </cell>
          <cell r="C105" t="str">
            <v>男</v>
          </cell>
          <cell r="D105" t="str">
            <v>前台</v>
          </cell>
          <cell r="E105" t="str">
            <v>河北光华荣昌汽车部件有限公司</v>
          </cell>
          <cell r="F105" t="str">
            <v>座椅事业一部--金属件厂</v>
          </cell>
          <cell r="G105" t="str">
            <v>冲压弯管车间</v>
          </cell>
          <cell r="H105" t="str">
            <v>冲压工</v>
          </cell>
        </row>
        <row r="106">
          <cell r="B106" t="str">
            <v>陈月涛</v>
          </cell>
          <cell r="C106" t="str">
            <v>男</v>
          </cell>
          <cell r="D106" t="str">
            <v>前台</v>
          </cell>
          <cell r="E106" t="str">
            <v>河北光华荣昌汽车部件有限公司</v>
          </cell>
          <cell r="F106" t="str">
            <v>座椅事业一部--金属件厂</v>
          </cell>
          <cell r="G106" t="str">
            <v>焊接车间</v>
          </cell>
          <cell r="H106" t="str">
            <v>焊工</v>
          </cell>
        </row>
        <row r="107">
          <cell r="B107" t="str">
            <v>王滨</v>
          </cell>
          <cell r="C107" t="str">
            <v>男</v>
          </cell>
          <cell r="D107" t="str">
            <v>前台</v>
          </cell>
          <cell r="E107" t="str">
            <v>河北光华荣昌汽车部件有限公司</v>
          </cell>
          <cell r="F107" t="str">
            <v>座椅事业一部--金属件厂</v>
          </cell>
          <cell r="G107" t="str">
            <v>冲压弯管车间</v>
          </cell>
          <cell r="H107" t="str">
            <v>冲压工</v>
          </cell>
        </row>
        <row r="108">
          <cell r="B108" t="str">
            <v>董凤海</v>
          </cell>
          <cell r="C108" t="str">
            <v>男</v>
          </cell>
          <cell r="D108" t="str">
            <v>前台</v>
          </cell>
          <cell r="E108" t="str">
            <v>河北光华荣昌汽车部件有限公司</v>
          </cell>
          <cell r="F108" t="str">
            <v>座椅事业一部--金属件厂</v>
          </cell>
          <cell r="G108" t="str">
            <v>冲压弯管车间</v>
          </cell>
          <cell r="H108" t="str">
            <v>冲压工</v>
          </cell>
        </row>
        <row r="109">
          <cell r="B109" t="str">
            <v>崔永文</v>
          </cell>
          <cell r="C109" t="str">
            <v>男</v>
          </cell>
          <cell r="D109" t="str">
            <v>前台</v>
          </cell>
          <cell r="E109" t="str">
            <v>河北光华荣昌汽车部件有限公司</v>
          </cell>
          <cell r="F109" t="str">
            <v>座椅事业一部--金属件厂</v>
          </cell>
          <cell r="G109" t="str">
            <v>冲压弯管车间</v>
          </cell>
          <cell r="H109" t="str">
            <v>班组长</v>
          </cell>
        </row>
        <row r="110">
          <cell r="B110" t="str">
            <v>赵卫</v>
          </cell>
          <cell r="C110" t="str">
            <v>男</v>
          </cell>
          <cell r="D110" t="str">
            <v>前台</v>
          </cell>
          <cell r="E110" t="str">
            <v>河北光华荣昌汽车部件有限公司</v>
          </cell>
          <cell r="F110" t="str">
            <v>座椅事业一部--金属件厂</v>
          </cell>
          <cell r="G110" t="str">
            <v>冲压弯管车间</v>
          </cell>
          <cell r="H110" t="str">
            <v>前工序操作工</v>
          </cell>
        </row>
        <row r="111">
          <cell r="B111" t="str">
            <v>蒋云浩</v>
          </cell>
          <cell r="C111" t="str">
            <v>男</v>
          </cell>
          <cell r="D111" t="str">
            <v>前台</v>
          </cell>
          <cell r="E111" t="str">
            <v>河北光华荣昌汽车部件有限公司</v>
          </cell>
          <cell r="F111" t="str">
            <v>座椅事业一部--金属件厂</v>
          </cell>
          <cell r="G111" t="str">
            <v>冲压弯管车间</v>
          </cell>
          <cell r="H111" t="str">
            <v>冲压工</v>
          </cell>
        </row>
        <row r="112">
          <cell r="B112" t="str">
            <v>于代弟</v>
          </cell>
          <cell r="C112" t="str">
            <v>女</v>
          </cell>
          <cell r="D112" t="str">
            <v>前台</v>
          </cell>
          <cell r="E112" t="str">
            <v>河北光华荣昌汽车部件有限公司</v>
          </cell>
          <cell r="F112" t="str">
            <v>座椅事业一部--金属件厂</v>
          </cell>
          <cell r="G112" t="str">
            <v>冲压弯管车间</v>
          </cell>
          <cell r="H112" t="str">
            <v>冲压工</v>
          </cell>
        </row>
        <row r="113">
          <cell r="B113" t="str">
            <v>范淑菁</v>
          </cell>
          <cell r="C113" t="str">
            <v>女</v>
          </cell>
          <cell r="D113" t="str">
            <v>前台</v>
          </cell>
          <cell r="E113" t="str">
            <v>河北光华荣昌汽车部件有限公司</v>
          </cell>
          <cell r="F113" t="str">
            <v>座椅事业一部--金属件厂</v>
          </cell>
          <cell r="G113" t="str">
            <v>冲压弯管车间</v>
          </cell>
          <cell r="H113" t="str">
            <v>冲压工</v>
          </cell>
        </row>
        <row r="114">
          <cell r="B114" t="str">
            <v>郭瑞超</v>
          </cell>
          <cell r="C114" t="str">
            <v>男</v>
          </cell>
          <cell r="D114" t="str">
            <v>前台</v>
          </cell>
          <cell r="E114" t="str">
            <v>河北光华荣昌汽车部件有限公司</v>
          </cell>
          <cell r="F114" t="str">
            <v>座椅事业一部--金属件厂</v>
          </cell>
          <cell r="G114" t="str">
            <v>冲压弯管车间</v>
          </cell>
          <cell r="H114" t="str">
            <v>前工序操作工</v>
          </cell>
        </row>
        <row r="115">
          <cell r="B115" t="str">
            <v>邓雪</v>
          </cell>
          <cell r="C115" t="str">
            <v>男</v>
          </cell>
          <cell r="D115" t="str">
            <v>前台</v>
          </cell>
          <cell r="E115" t="str">
            <v>河北光华荣昌汽车部件有限公司</v>
          </cell>
          <cell r="F115" t="str">
            <v>座椅事业一部--金属件厂</v>
          </cell>
          <cell r="G115" t="str">
            <v>冲压弯管车间</v>
          </cell>
          <cell r="H115" t="str">
            <v>冲压工</v>
          </cell>
        </row>
        <row r="116">
          <cell r="B116" t="str">
            <v>易春凤</v>
          </cell>
          <cell r="C116" t="str">
            <v>女</v>
          </cell>
          <cell r="D116" t="str">
            <v>前台</v>
          </cell>
          <cell r="E116" t="str">
            <v>河北光华荣昌汽车部件有限公司</v>
          </cell>
          <cell r="F116" t="str">
            <v>座椅事业一部--金属件厂</v>
          </cell>
          <cell r="G116" t="str">
            <v>冲压弯管车间</v>
          </cell>
          <cell r="H116" t="str">
            <v>前工序操作工</v>
          </cell>
        </row>
        <row r="117">
          <cell r="B117" t="str">
            <v>王建国</v>
          </cell>
          <cell r="C117" t="str">
            <v>男</v>
          </cell>
          <cell r="D117" t="str">
            <v>前台</v>
          </cell>
          <cell r="E117" t="str">
            <v>河北光华荣昌汽车部件有限公司</v>
          </cell>
          <cell r="F117" t="str">
            <v>座椅事业一部--金属件厂</v>
          </cell>
          <cell r="G117" t="str">
            <v>冲压弯管车间</v>
          </cell>
          <cell r="H117" t="str">
            <v>冲压工</v>
          </cell>
        </row>
        <row r="118">
          <cell r="B118" t="str">
            <v>高山</v>
          </cell>
          <cell r="C118" t="str">
            <v>女</v>
          </cell>
          <cell r="D118" t="str">
            <v>前台</v>
          </cell>
          <cell r="E118" t="str">
            <v>河北光华荣昌汽车部件有限公司</v>
          </cell>
          <cell r="F118" t="str">
            <v>座椅事业一部--金属件厂</v>
          </cell>
          <cell r="G118" t="str">
            <v>冲压弯管车间</v>
          </cell>
          <cell r="H118" t="str">
            <v>前工序操作工</v>
          </cell>
        </row>
        <row r="119">
          <cell r="B119" t="str">
            <v>王国胜</v>
          </cell>
          <cell r="C119" t="str">
            <v>男</v>
          </cell>
          <cell r="D119" t="str">
            <v>前台</v>
          </cell>
          <cell r="E119" t="str">
            <v>河北光华荣昌汽车部件有限公司</v>
          </cell>
          <cell r="F119" t="str">
            <v>座椅事业一部--金属件厂</v>
          </cell>
          <cell r="G119" t="str">
            <v>冲压弯管车间</v>
          </cell>
          <cell r="H119" t="str">
            <v>冲压工</v>
          </cell>
        </row>
        <row r="120">
          <cell r="B120" t="str">
            <v>汪彬彬</v>
          </cell>
          <cell r="C120" t="str">
            <v>男</v>
          </cell>
          <cell r="D120" t="str">
            <v>前台</v>
          </cell>
          <cell r="E120" t="str">
            <v>河北光华荣昌汽车部件有限公司</v>
          </cell>
          <cell r="F120" t="str">
            <v>座椅事业一部--金属件厂</v>
          </cell>
          <cell r="G120" t="str">
            <v>冲压弯管车间</v>
          </cell>
          <cell r="H120" t="str">
            <v>冲压工</v>
          </cell>
        </row>
        <row r="121">
          <cell r="B121" t="str">
            <v>刘如成</v>
          </cell>
          <cell r="C121" t="str">
            <v>男</v>
          </cell>
          <cell r="D121" t="str">
            <v>前台</v>
          </cell>
          <cell r="E121" t="str">
            <v>河北光华荣昌汽车部件有限公司</v>
          </cell>
          <cell r="F121" t="str">
            <v>座椅事业一部--金属件厂</v>
          </cell>
          <cell r="G121" t="str">
            <v>焊接车间</v>
          </cell>
          <cell r="H121" t="str">
            <v>班组长</v>
          </cell>
        </row>
        <row r="122">
          <cell r="B122" t="str">
            <v>田晓胜</v>
          </cell>
          <cell r="C122" t="str">
            <v>男</v>
          </cell>
          <cell r="D122" t="str">
            <v>前台</v>
          </cell>
          <cell r="E122" t="str">
            <v>河北光华荣昌汽车部件有限公司</v>
          </cell>
          <cell r="F122" t="str">
            <v>座椅事业一部--金属件厂</v>
          </cell>
          <cell r="G122" t="str">
            <v>焊接车间</v>
          </cell>
          <cell r="H122" t="str">
            <v>双头车操作工兼调机员</v>
          </cell>
        </row>
        <row r="123">
          <cell r="B123" t="str">
            <v>邓冬冬</v>
          </cell>
          <cell r="C123" t="str">
            <v>男</v>
          </cell>
          <cell r="D123" t="str">
            <v>前台</v>
          </cell>
          <cell r="E123" t="str">
            <v>河北光华荣昌汽车部件有限公司</v>
          </cell>
          <cell r="F123" t="str">
            <v>座椅事业一部--金属件厂</v>
          </cell>
          <cell r="G123" t="str">
            <v>焊接车间</v>
          </cell>
          <cell r="H123" t="str">
            <v>班组长</v>
          </cell>
        </row>
        <row r="124">
          <cell r="B124" t="str">
            <v>胡海明</v>
          </cell>
          <cell r="C124" t="str">
            <v>男</v>
          </cell>
          <cell r="D124" t="str">
            <v>前台</v>
          </cell>
          <cell r="E124" t="str">
            <v>河北光华荣昌汽车部件有限公司</v>
          </cell>
          <cell r="F124" t="str">
            <v>座椅事业一部--金属件厂</v>
          </cell>
          <cell r="G124" t="str">
            <v>焊接车间</v>
          </cell>
          <cell r="H124" t="str">
            <v>焊工</v>
          </cell>
        </row>
        <row r="125">
          <cell r="B125" t="str">
            <v>赵亚帅</v>
          </cell>
          <cell r="C125" t="str">
            <v>男</v>
          </cell>
          <cell r="D125" t="str">
            <v>前台</v>
          </cell>
          <cell r="E125" t="str">
            <v>河北光华荣昌汽车部件有限公司</v>
          </cell>
          <cell r="F125" t="str">
            <v>座椅事业一部--金属件厂</v>
          </cell>
          <cell r="G125" t="str">
            <v>焊接车间</v>
          </cell>
          <cell r="H125" t="str">
            <v>焊工</v>
          </cell>
        </row>
        <row r="126">
          <cell r="B126" t="str">
            <v>孟新</v>
          </cell>
          <cell r="C126" t="str">
            <v>男</v>
          </cell>
          <cell r="D126" t="str">
            <v>前台</v>
          </cell>
          <cell r="E126" t="str">
            <v>河北光华荣昌汽车部件有限公司</v>
          </cell>
          <cell r="F126" t="str">
            <v>座椅事业一部--金属件厂</v>
          </cell>
          <cell r="G126" t="str">
            <v>焊接车间</v>
          </cell>
          <cell r="H126" t="str">
            <v>摆件工</v>
          </cell>
        </row>
        <row r="127">
          <cell r="B127" t="str">
            <v>杨兴乐</v>
          </cell>
          <cell r="C127" t="str">
            <v>男</v>
          </cell>
          <cell r="D127" t="str">
            <v>前台</v>
          </cell>
          <cell r="E127" t="str">
            <v>河北光华荣昌汽车部件有限公司</v>
          </cell>
          <cell r="F127" t="str">
            <v>座椅事业一部--金属件厂</v>
          </cell>
          <cell r="G127" t="str">
            <v>焊接车间</v>
          </cell>
          <cell r="H127" t="str">
            <v>焊工</v>
          </cell>
        </row>
        <row r="128">
          <cell r="B128" t="str">
            <v>杨学涛</v>
          </cell>
          <cell r="C128" t="str">
            <v>男</v>
          </cell>
          <cell r="D128" t="str">
            <v>前台</v>
          </cell>
          <cell r="E128" t="str">
            <v>河北光华荣昌汽车部件有限公司</v>
          </cell>
          <cell r="F128" t="str">
            <v>座椅事业一部--金属件厂</v>
          </cell>
          <cell r="G128" t="str">
            <v>焊接车间</v>
          </cell>
          <cell r="H128" t="str">
            <v>焊工</v>
          </cell>
        </row>
        <row r="129">
          <cell r="B129" t="str">
            <v>朱洪来</v>
          </cell>
          <cell r="C129" t="str">
            <v>男</v>
          </cell>
          <cell r="D129" t="str">
            <v>前台</v>
          </cell>
          <cell r="E129" t="str">
            <v>河北光华荣昌汽车部件有限公司</v>
          </cell>
          <cell r="F129" t="str">
            <v>座椅事业一部--金属件厂</v>
          </cell>
          <cell r="G129" t="str">
            <v>焊接车间</v>
          </cell>
          <cell r="H129" t="str">
            <v>焊工</v>
          </cell>
        </row>
        <row r="130">
          <cell r="B130" t="str">
            <v>赵英才</v>
          </cell>
          <cell r="C130" t="str">
            <v>男</v>
          </cell>
          <cell r="D130" t="str">
            <v>前台</v>
          </cell>
          <cell r="E130" t="str">
            <v>河北光华荣昌汽车部件有限公司</v>
          </cell>
          <cell r="F130" t="str">
            <v>座椅事业一部--金属件厂</v>
          </cell>
          <cell r="G130" t="str">
            <v>焊接车间</v>
          </cell>
          <cell r="H130" t="str">
            <v>焊工</v>
          </cell>
        </row>
        <row r="131">
          <cell r="B131" t="str">
            <v>孙华山</v>
          </cell>
          <cell r="C131" t="str">
            <v>男</v>
          </cell>
          <cell r="D131" t="str">
            <v>前台</v>
          </cell>
          <cell r="E131" t="str">
            <v>河北光华荣昌汽车部件有限公司</v>
          </cell>
          <cell r="F131" t="str">
            <v>座椅事业一部--金属件厂</v>
          </cell>
          <cell r="G131" t="str">
            <v>焊接车间</v>
          </cell>
          <cell r="H131" t="str">
            <v>焊工</v>
          </cell>
        </row>
        <row r="132">
          <cell r="B132" t="str">
            <v>李明</v>
          </cell>
          <cell r="C132" t="str">
            <v>男</v>
          </cell>
          <cell r="D132" t="str">
            <v>前台</v>
          </cell>
          <cell r="E132" t="str">
            <v>河北光华荣昌汽车部件有限公司</v>
          </cell>
          <cell r="F132" t="str">
            <v>座椅事业一部--金属件厂</v>
          </cell>
          <cell r="G132" t="str">
            <v>焊接车间</v>
          </cell>
          <cell r="H132" t="str">
            <v>焊工</v>
          </cell>
        </row>
        <row r="133">
          <cell r="B133" t="str">
            <v>刘景源</v>
          </cell>
          <cell r="C133" t="str">
            <v>男</v>
          </cell>
          <cell r="D133" t="str">
            <v>前台</v>
          </cell>
          <cell r="E133" t="str">
            <v>河北光华荣昌汽车部件有限公司</v>
          </cell>
          <cell r="F133" t="str">
            <v>座椅事业一部--金属件厂</v>
          </cell>
          <cell r="G133" t="str">
            <v>焊接车间</v>
          </cell>
          <cell r="H133" t="str">
            <v>焊工</v>
          </cell>
        </row>
        <row r="134">
          <cell r="B134" t="str">
            <v>赵永昌</v>
          </cell>
          <cell r="C134" t="str">
            <v>男</v>
          </cell>
          <cell r="D134" t="str">
            <v>前台</v>
          </cell>
          <cell r="E134" t="str">
            <v>河北光华荣昌汽车部件有限公司</v>
          </cell>
          <cell r="F134" t="str">
            <v>座椅事业一部--金属件厂</v>
          </cell>
          <cell r="G134" t="str">
            <v>焊接车间</v>
          </cell>
          <cell r="H134" t="str">
            <v>焊工</v>
          </cell>
        </row>
        <row r="135">
          <cell r="B135" t="str">
            <v>刘玉红</v>
          </cell>
          <cell r="C135" t="str">
            <v>男</v>
          </cell>
          <cell r="D135" t="str">
            <v>前台</v>
          </cell>
          <cell r="E135" t="str">
            <v>河北光华荣昌汽车部件有限公司</v>
          </cell>
          <cell r="F135" t="str">
            <v>座椅事业一部--金属件厂</v>
          </cell>
          <cell r="G135" t="str">
            <v>焊接车间</v>
          </cell>
          <cell r="H135" t="str">
            <v>焊工</v>
          </cell>
        </row>
        <row r="136">
          <cell r="B136" t="str">
            <v>孙广林</v>
          </cell>
          <cell r="C136" t="str">
            <v>男</v>
          </cell>
          <cell r="D136" t="str">
            <v>前台</v>
          </cell>
          <cell r="E136" t="str">
            <v>河北光华荣昌汽车部件有限公司</v>
          </cell>
          <cell r="F136" t="str">
            <v>座椅事业一部--金属件厂</v>
          </cell>
          <cell r="G136" t="str">
            <v>焊接车间</v>
          </cell>
          <cell r="H136" t="str">
            <v>辅工（检验）</v>
          </cell>
        </row>
        <row r="137">
          <cell r="B137" t="str">
            <v>孙国峰</v>
          </cell>
          <cell r="C137" t="str">
            <v>男</v>
          </cell>
          <cell r="D137" t="str">
            <v>前台</v>
          </cell>
          <cell r="E137" t="str">
            <v>河北光华荣昌汽车部件有限公司</v>
          </cell>
          <cell r="F137" t="str">
            <v>座椅事业一部--金属件厂</v>
          </cell>
          <cell r="G137" t="str">
            <v>焊接车间</v>
          </cell>
          <cell r="H137" t="str">
            <v>辅工（检验）</v>
          </cell>
        </row>
        <row r="138">
          <cell r="B138" t="str">
            <v>孙金海</v>
          </cell>
          <cell r="C138" t="str">
            <v>男</v>
          </cell>
          <cell r="D138" t="str">
            <v>前台</v>
          </cell>
          <cell r="E138" t="str">
            <v>河北光华荣昌汽车部件有限公司</v>
          </cell>
          <cell r="F138" t="str">
            <v>座椅事业一部--金属件厂</v>
          </cell>
          <cell r="G138" t="str">
            <v>焊接车间</v>
          </cell>
          <cell r="H138" t="str">
            <v>辅工（检验）</v>
          </cell>
        </row>
        <row r="139">
          <cell r="B139" t="str">
            <v>胡庆生</v>
          </cell>
          <cell r="C139" t="str">
            <v>男</v>
          </cell>
          <cell r="D139" t="str">
            <v>前台</v>
          </cell>
          <cell r="E139" t="str">
            <v>河北光华荣昌汽车部件有限公司</v>
          </cell>
          <cell r="F139" t="str">
            <v>座椅事业一部--金属件厂</v>
          </cell>
          <cell r="G139" t="str">
            <v>焊接车间</v>
          </cell>
          <cell r="H139" t="str">
            <v>辅工（检验）</v>
          </cell>
        </row>
        <row r="140">
          <cell r="B140" t="str">
            <v>刘金良</v>
          </cell>
          <cell r="C140" t="str">
            <v>男</v>
          </cell>
          <cell r="D140" t="str">
            <v>前台</v>
          </cell>
          <cell r="E140" t="str">
            <v>河北光华荣昌汽车部件有限公司</v>
          </cell>
          <cell r="F140" t="str">
            <v>座椅事业一部--金属件厂</v>
          </cell>
          <cell r="G140" t="str">
            <v>焊接车间</v>
          </cell>
          <cell r="H140" t="str">
            <v>摆件工</v>
          </cell>
        </row>
        <row r="141">
          <cell r="B141" t="str">
            <v>杨树国</v>
          </cell>
          <cell r="C141" t="str">
            <v>男</v>
          </cell>
          <cell r="D141" t="str">
            <v>前台</v>
          </cell>
          <cell r="E141" t="str">
            <v>河北光华荣昌汽车部件有限公司</v>
          </cell>
          <cell r="F141" t="str">
            <v>座椅事业一部--金属件厂</v>
          </cell>
          <cell r="G141" t="str">
            <v>焊接车间</v>
          </cell>
          <cell r="H141" t="str">
            <v>摆件工</v>
          </cell>
        </row>
        <row r="142">
          <cell r="B142" t="str">
            <v>韩桂栋</v>
          </cell>
          <cell r="C142" t="str">
            <v>男</v>
          </cell>
          <cell r="D142" t="str">
            <v>前台</v>
          </cell>
          <cell r="E142" t="str">
            <v>河北光华荣昌汽车部件有限公司</v>
          </cell>
          <cell r="F142" t="str">
            <v>座椅事业一部--金属件厂</v>
          </cell>
          <cell r="G142" t="str">
            <v>焊接车间</v>
          </cell>
          <cell r="H142" t="str">
            <v>摆件工</v>
          </cell>
        </row>
        <row r="143">
          <cell r="B143" t="str">
            <v>吴晓萌</v>
          </cell>
          <cell r="C143" t="str">
            <v>女</v>
          </cell>
          <cell r="D143" t="str">
            <v>前台</v>
          </cell>
          <cell r="E143" t="str">
            <v>河北光华荣昌汽车部件有限公司</v>
          </cell>
          <cell r="F143" t="str">
            <v>座椅事业一部--金属件厂</v>
          </cell>
          <cell r="G143" t="str">
            <v>总经办-采购执行科</v>
          </cell>
          <cell r="H143" t="str">
            <v>物料计划员</v>
          </cell>
        </row>
        <row r="144">
          <cell r="B144" t="str">
            <v>王红梅</v>
          </cell>
          <cell r="C144" t="str">
            <v>女</v>
          </cell>
          <cell r="D144" t="str">
            <v>前台</v>
          </cell>
          <cell r="E144" t="str">
            <v>河北光华荣昌汽车部件有限公司</v>
          </cell>
          <cell r="F144" t="str">
            <v>座椅事业一部--金属件厂</v>
          </cell>
          <cell r="G144" t="str">
            <v>焊接车间</v>
          </cell>
          <cell r="H144" t="str">
            <v>摆件工</v>
          </cell>
        </row>
        <row r="145">
          <cell r="B145" t="str">
            <v>吴红红</v>
          </cell>
          <cell r="C145" t="str">
            <v>女</v>
          </cell>
          <cell r="D145" t="str">
            <v>前台</v>
          </cell>
          <cell r="E145" t="str">
            <v>河北光华荣昌汽车部件有限公司</v>
          </cell>
          <cell r="F145" t="str">
            <v>座椅事业一部--金属件厂</v>
          </cell>
          <cell r="G145" t="str">
            <v>焊接车间</v>
          </cell>
          <cell r="H145" t="str">
            <v>摆件工</v>
          </cell>
        </row>
        <row r="146">
          <cell r="B146" t="str">
            <v>刘双双</v>
          </cell>
          <cell r="C146" t="str">
            <v>女</v>
          </cell>
          <cell r="D146" t="str">
            <v>前台</v>
          </cell>
          <cell r="E146" t="str">
            <v>河北光华荣昌汽车部件有限公司</v>
          </cell>
          <cell r="F146" t="str">
            <v>座椅事业一部--金属件厂</v>
          </cell>
          <cell r="G146" t="str">
            <v>焊接车间</v>
          </cell>
          <cell r="H146" t="str">
            <v>摆件工</v>
          </cell>
        </row>
        <row r="147">
          <cell r="B147" t="str">
            <v>崔新玲</v>
          </cell>
          <cell r="C147" t="str">
            <v>女</v>
          </cell>
          <cell r="D147" t="str">
            <v>前台</v>
          </cell>
          <cell r="E147" t="str">
            <v>河北光华荣昌汽车部件有限公司</v>
          </cell>
          <cell r="F147" t="str">
            <v>座椅事业一部--金属件厂</v>
          </cell>
          <cell r="G147" t="str">
            <v>焊接车间</v>
          </cell>
          <cell r="H147" t="str">
            <v>摆件工</v>
          </cell>
        </row>
        <row r="148">
          <cell r="B148" t="str">
            <v>张景义</v>
          </cell>
          <cell r="C148" t="str">
            <v>男</v>
          </cell>
          <cell r="D148" t="str">
            <v>前台</v>
          </cell>
          <cell r="E148" t="str">
            <v>河北光华荣昌汽车部件有限公司</v>
          </cell>
          <cell r="F148" t="str">
            <v>座椅事业一部--金属件厂</v>
          </cell>
          <cell r="G148" t="str">
            <v>焊接车间</v>
          </cell>
          <cell r="H148" t="str">
            <v>摆件工</v>
          </cell>
        </row>
        <row r="149">
          <cell r="B149" t="str">
            <v>宗方明</v>
          </cell>
          <cell r="C149" t="str">
            <v>男</v>
          </cell>
          <cell r="D149" t="str">
            <v>前台</v>
          </cell>
          <cell r="E149" t="str">
            <v>河北光华荣昌汽车部件有限公司</v>
          </cell>
          <cell r="F149" t="str">
            <v>座椅事业一部--金属件厂</v>
          </cell>
          <cell r="G149" t="str">
            <v>底座装配车间</v>
          </cell>
          <cell r="H149" t="str">
            <v>组装工</v>
          </cell>
        </row>
        <row r="150">
          <cell r="B150" t="str">
            <v>王国防</v>
          </cell>
          <cell r="C150" t="str">
            <v>男</v>
          </cell>
          <cell r="D150" t="str">
            <v>前台</v>
          </cell>
          <cell r="E150" t="str">
            <v>河北光华荣昌汽车部件有限公司</v>
          </cell>
          <cell r="F150" t="str">
            <v>座椅事业一部--金属件厂</v>
          </cell>
          <cell r="G150" t="str">
            <v>底座装配车间</v>
          </cell>
          <cell r="H150" t="str">
            <v>组装工</v>
          </cell>
        </row>
        <row r="151">
          <cell r="B151" t="str">
            <v>姚梅芳</v>
          </cell>
          <cell r="C151" t="str">
            <v>女</v>
          </cell>
          <cell r="D151" t="str">
            <v>前台</v>
          </cell>
          <cell r="E151" t="str">
            <v>河北光华荣昌汽车部件有限公司</v>
          </cell>
          <cell r="F151" t="str">
            <v>座椅事业一部--金属件厂</v>
          </cell>
          <cell r="G151" t="str">
            <v>底座装配车间</v>
          </cell>
          <cell r="H151" t="str">
            <v>组装工</v>
          </cell>
        </row>
        <row r="152">
          <cell r="B152" t="str">
            <v>刘二精</v>
          </cell>
          <cell r="C152" t="str">
            <v>女</v>
          </cell>
          <cell r="D152" t="str">
            <v>前台</v>
          </cell>
          <cell r="E152" t="str">
            <v>河北光华荣昌汽车部件有限公司</v>
          </cell>
          <cell r="F152" t="str">
            <v>座椅事业一部--金属件厂</v>
          </cell>
          <cell r="G152" t="str">
            <v>底座装配车间</v>
          </cell>
          <cell r="H152" t="str">
            <v>组装工</v>
          </cell>
        </row>
        <row r="153">
          <cell r="B153" t="str">
            <v>杨艳</v>
          </cell>
          <cell r="C153" t="str">
            <v>女</v>
          </cell>
          <cell r="D153" t="str">
            <v>前台</v>
          </cell>
          <cell r="E153" t="str">
            <v>河北光华荣昌汽车部件有限公司</v>
          </cell>
          <cell r="F153" t="str">
            <v>座椅事业一部--金属件厂</v>
          </cell>
          <cell r="G153" t="str">
            <v>底座装配车间</v>
          </cell>
          <cell r="H153" t="str">
            <v>组装工</v>
          </cell>
        </row>
        <row r="154">
          <cell r="B154" t="str">
            <v>李艳平</v>
          </cell>
          <cell r="C154" t="str">
            <v>女</v>
          </cell>
          <cell r="D154" t="str">
            <v>前台</v>
          </cell>
          <cell r="E154" t="str">
            <v>河北光华荣昌汽车部件有限公司</v>
          </cell>
          <cell r="F154" t="str">
            <v>座椅事业一部--金属件厂</v>
          </cell>
          <cell r="G154" t="str">
            <v>底座装配车间</v>
          </cell>
          <cell r="H154" t="str">
            <v>组装工</v>
          </cell>
        </row>
        <row r="155">
          <cell r="B155" t="str">
            <v>赵秋杰</v>
          </cell>
          <cell r="C155" t="str">
            <v>女</v>
          </cell>
          <cell r="D155" t="str">
            <v>前台</v>
          </cell>
          <cell r="E155" t="str">
            <v>河北光华荣昌汽车部件有限公司</v>
          </cell>
          <cell r="F155" t="str">
            <v>座椅事业一部--金属件厂</v>
          </cell>
          <cell r="G155" t="str">
            <v>底座装配车间</v>
          </cell>
          <cell r="H155" t="str">
            <v>组装工</v>
          </cell>
        </row>
        <row r="156">
          <cell r="B156" t="str">
            <v>王云婧</v>
          </cell>
          <cell r="C156" t="str">
            <v>女</v>
          </cell>
          <cell r="D156" t="str">
            <v>前台</v>
          </cell>
          <cell r="E156" t="str">
            <v>河北光华荣昌汽车部件有限公司</v>
          </cell>
          <cell r="F156" t="str">
            <v>座椅事业一部--金属件厂</v>
          </cell>
          <cell r="G156" t="str">
            <v>电泳车间</v>
          </cell>
          <cell r="H156" t="str">
            <v>挂件工</v>
          </cell>
        </row>
        <row r="157">
          <cell r="B157" t="str">
            <v>刘宝洪</v>
          </cell>
          <cell r="C157" t="str">
            <v>男</v>
          </cell>
          <cell r="D157" t="str">
            <v>前台</v>
          </cell>
          <cell r="E157" t="str">
            <v>河北光华荣昌汽车部件有限公司</v>
          </cell>
          <cell r="F157" t="str">
            <v>座椅事业一部--金属件厂</v>
          </cell>
          <cell r="G157" t="str">
            <v>电泳车间</v>
          </cell>
          <cell r="H157" t="str">
            <v>挂件工</v>
          </cell>
        </row>
        <row r="158">
          <cell r="B158" t="str">
            <v>窦桂英</v>
          </cell>
          <cell r="C158" t="str">
            <v>女</v>
          </cell>
          <cell r="D158" t="str">
            <v>前台</v>
          </cell>
          <cell r="E158" t="str">
            <v>河北光华荣昌汽车部件有限公司</v>
          </cell>
          <cell r="F158" t="str">
            <v>座椅事业一部--金属件厂</v>
          </cell>
          <cell r="G158" t="str">
            <v>电泳车间</v>
          </cell>
          <cell r="H158" t="str">
            <v>挂件工</v>
          </cell>
        </row>
        <row r="159">
          <cell r="B159" t="str">
            <v>张秀荣</v>
          </cell>
          <cell r="C159" t="str">
            <v>女</v>
          </cell>
          <cell r="D159" t="str">
            <v>前台</v>
          </cell>
          <cell r="E159" t="str">
            <v>河北光华荣昌汽车部件有限公司</v>
          </cell>
          <cell r="F159" t="str">
            <v>座椅事业一部--金属件厂</v>
          </cell>
          <cell r="G159" t="str">
            <v>电泳车间</v>
          </cell>
          <cell r="H159" t="str">
            <v>挂件工</v>
          </cell>
        </row>
        <row r="160">
          <cell r="B160" t="str">
            <v>刘梦鹤</v>
          </cell>
          <cell r="C160" t="str">
            <v>男</v>
          </cell>
          <cell r="D160" t="str">
            <v>前台</v>
          </cell>
          <cell r="E160" t="str">
            <v>河北光华荣昌汽车部件有限公司</v>
          </cell>
          <cell r="F160" t="str">
            <v>座椅事业一部--金属件厂</v>
          </cell>
          <cell r="G160" t="str">
            <v>底座装配车间</v>
          </cell>
          <cell r="H160" t="str">
            <v>底座装配班组长</v>
          </cell>
        </row>
        <row r="161">
          <cell r="B161" t="str">
            <v>张俊苓</v>
          </cell>
          <cell r="C161" t="str">
            <v>女</v>
          </cell>
          <cell r="D161" t="str">
            <v>前台</v>
          </cell>
          <cell r="E161" t="str">
            <v>河北光华荣昌汽车部件有限公司</v>
          </cell>
          <cell r="F161" t="str">
            <v>座椅事业一部--座椅厂</v>
          </cell>
          <cell r="G161" t="str">
            <v>座椅总装车间</v>
          </cell>
          <cell r="H161" t="str">
            <v>H6检验员</v>
          </cell>
        </row>
        <row r="162">
          <cell r="B162" t="str">
            <v>王培亮</v>
          </cell>
          <cell r="C162" t="str">
            <v>男</v>
          </cell>
          <cell r="D162" t="str">
            <v>前台</v>
          </cell>
          <cell r="E162" t="str">
            <v>河北光华荣昌汽车部件有限公司</v>
          </cell>
          <cell r="F162" t="str">
            <v>座椅事业一部--座椅厂</v>
          </cell>
          <cell r="G162" t="str">
            <v>座椅总装车间</v>
          </cell>
          <cell r="H162" t="str">
            <v>H6组装工</v>
          </cell>
        </row>
        <row r="163">
          <cell r="B163" t="str">
            <v>白艳娟</v>
          </cell>
          <cell r="C163" t="str">
            <v>女</v>
          </cell>
          <cell r="D163" t="str">
            <v>前台</v>
          </cell>
          <cell r="E163" t="str">
            <v>河北光华荣昌汽车部件有限公司</v>
          </cell>
          <cell r="F163" t="str">
            <v>座椅事业一部--金属件厂</v>
          </cell>
          <cell r="G163" t="str">
            <v>生产管理科</v>
          </cell>
          <cell r="H163" t="str">
            <v>库管员</v>
          </cell>
        </row>
        <row r="164">
          <cell r="B164" t="str">
            <v>张坤</v>
          </cell>
          <cell r="C164" t="str">
            <v>男</v>
          </cell>
          <cell r="D164" t="str">
            <v>前台</v>
          </cell>
          <cell r="E164" t="str">
            <v>河北光华荣昌汽车部件有限公司</v>
          </cell>
          <cell r="F164" t="str">
            <v>座椅事业一部--座椅厂</v>
          </cell>
          <cell r="G164" t="str">
            <v>座椅总装车间</v>
          </cell>
          <cell r="H164" t="str">
            <v>组装工</v>
          </cell>
        </row>
        <row r="165">
          <cell r="B165" t="str">
            <v>李加弘</v>
          </cell>
          <cell r="C165" t="str">
            <v>男</v>
          </cell>
          <cell r="D165" t="str">
            <v>前台</v>
          </cell>
          <cell r="E165" t="str">
            <v>河北光华荣昌汽车部件有限公司</v>
          </cell>
          <cell r="F165" t="str">
            <v>座椅事业一部--座椅厂</v>
          </cell>
          <cell r="G165" t="str">
            <v>座椅总装车间</v>
          </cell>
          <cell r="H165" t="str">
            <v>组装工</v>
          </cell>
        </row>
        <row r="166">
          <cell r="B166" t="str">
            <v>张振宇</v>
          </cell>
          <cell r="C166" t="str">
            <v>男</v>
          </cell>
          <cell r="D166" t="str">
            <v>前台</v>
          </cell>
          <cell r="E166" t="str">
            <v>河北光华荣昌汽车部件有限公司</v>
          </cell>
          <cell r="F166" t="str">
            <v>座椅事业一部--座椅厂</v>
          </cell>
          <cell r="G166" t="str">
            <v>座椅总装车间</v>
          </cell>
          <cell r="H166" t="str">
            <v>组装工</v>
          </cell>
        </row>
        <row r="167">
          <cell r="B167" t="str">
            <v>刘柏林</v>
          </cell>
          <cell r="C167" t="str">
            <v>男</v>
          </cell>
          <cell r="D167" t="str">
            <v>前台</v>
          </cell>
          <cell r="E167" t="str">
            <v>河北光华荣昌汽车部件有限公司</v>
          </cell>
          <cell r="F167" t="str">
            <v>座椅事业一部--座椅厂</v>
          </cell>
          <cell r="G167" t="str">
            <v>座椅总装车间</v>
          </cell>
          <cell r="H167" t="str">
            <v>重卡线班组长</v>
          </cell>
        </row>
        <row r="168">
          <cell r="B168" t="str">
            <v>李素元</v>
          </cell>
          <cell r="C168" t="str">
            <v>男</v>
          </cell>
          <cell r="D168" t="str">
            <v>前台</v>
          </cell>
          <cell r="E168" t="str">
            <v>河北光华荣昌汽车部件有限公司</v>
          </cell>
          <cell r="F168" t="str">
            <v>座椅事业一部--座椅厂</v>
          </cell>
          <cell r="G168" t="str">
            <v>座椅总装车间</v>
          </cell>
          <cell r="H168" t="str">
            <v>组装工</v>
          </cell>
        </row>
        <row r="169">
          <cell r="B169" t="str">
            <v>李冉</v>
          </cell>
          <cell r="C169" t="str">
            <v>男</v>
          </cell>
          <cell r="D169" t="str">
            <v>前台</v>
          </cell>
          <cell r="E169" t="str">
            <v>河北光华荣昌汽车部件有限公司</v>
          </cell>
          <cell r="F169" t="str">
            <v>座椅事业一部--座椅厂</v>
          </cell>
          <cell r="G169" t="str">
            <v>座椅总装车间</v>
          </cell>
          <cell r="H169" t="str">
            <v>组装工</v>
          </cell>
        </row>
        <row r="170">
          <cell r="B170" t="str">
            <v>李冬旭</v>
          </cell>
          <cell r="C170" t="str">
            <v>男</v>
          </cell>
          <cell r="D170" t="str">
            <v>前台</v>
          </cell>
          <cell r="E170" t="str">
            <v>河北光华荣昌汽车部件有限公司</v>
          </cell>
          <cell r="F170" t="str">
            <v>座椅事业一部--座椅厂</v>
          </cell>
          <cell r="G170" t="str">
            <v>座椅总装车间</v>
          </cell>
          <cell r="H170" t="str">
            <v>组装工</v>
          </cell>
        </row>
        <row r="171">
          <cell r="B171" t="str">
            <v>王忠梅</v>
          </cell>
          <cell r="C171" t="str">
            <v>女</v>
          </cell>
          <cell r="D171" t="str">
            <v>前台</v>
          </cell>
          <cell r="E171" t="str">
            <v>河北光华荣昌汽车部件有限公司</v>
          </cell>
          <cell r="F171" t="str">
            <v>座椅事业一部--座椅厂</v>
          </cell>
          <cell r="G171" t="str">
            <v>座椅总装车间</v>
          </cell>
          <cell r="H171" t="str">
            <v>组装工</v>
          </cell>
        </row>
        <row r="172">
          <cell r="B172" t="str">
            <v>宋秉鑫</v>
          </cell>
          <cell r="C172" t="str">
            <v>男</v>
          </cell>
          <cell r="D172" t="str">
            <v>前台</v>
          </cell>
          <cell r="E172" t="str">
            <v>河北光华荣昌汽车部件有限公司</v>
          </cell>
          <cell r="F172" t="str">
            <v>座椅事业一部--座椅厂</v>
          </cell>
          <cell r="G172" t="str">
            <v>座椅总装车间</v>
          </cell>
          <cell r="H172" t="str">
            <v>组装工</v>
          </cell>
        </row>
        <row r="173">
          <cell r="B173" t="str">
            <v>张跃进</v>
          </cell>
          <cell r="C173" t="str">
            <v>男</v>
          </cell>
          <cell r="D173" t="str">
            <v>前台</v>
          </cell>
          <cell r="E173" t="str">
            <v>河北光华荣昌汽车部件有限公司</v>
          </cell>
          <cell r="F173" t="str">
            <v>座椅事业一部--座椅厂</v>
          </cell>
          <cell r="G173" t="str">
            <v>座椅总装车间</v>
          </cell>
          <cell r="H173" t="str">
            <v>组装工</v>
          </cell>
        </row>
        <row r="174">
          <cell r="B174" t="str">
            <v>王凯</v>
          </cell>
          <cell r="C174" t="str">
            <v>男</v>
          </cell>
          <cell r="D174" t="str">
            <v>前台</v>
          </cell>
          <cell r="E174" t="str">
            <v>河北光华荣昌汽车部件有限公司</v>
          </cell>
          <cell r="F174" t="str">
            <v>座椅事业一部--座椅厂</v>
          </cell>
          <cell r="G174" t="str">
            <v>座椅总装车间</v>
          </cell>
          <cell r="H174" t="str">
            <v>组装工</v>
          </cell>
        </row>
        <row r="175">
          <cell r="B175" t="str">
            <v>田淑霞</v>
          </cell>
          <cell r="C175" t="str">
            <v>女</v>
          </cell>
          <cell r="D175" t="str">
            <v>前台</v>
          </cell>
          <cell r="E175" t="str">
            <v>河北光华荣昌汽车部件有限公司</v>
          </cell>
          <cell r="F175" t="str">
            <v>座椅事业一部--座椅厂</v>
          </cell>
          <cell r="G175" t="str">
            <v>缝纫车间</v>
          </cell>
          <cell r="H175" t="str">
            <v>缝纫工</v>
          </cell>
        </row>
        <row r="176">
          <cell r="B176" t="str">
            <v>孙艳辉</v>
          </cell>
          <cell r="C176" t="str">
            <v>女</v>
          </cell>
          <cell r="D176" t="str">
            <v>前台</v>
          </cell>
          <cell r="E176" t="str">
            <v>河北光华荣昌汽车部件有限公司</v>
          </cell>
          <cell r="F176" t="str">
            <v>座椅事业一部--座椅厂</v>
          </cell>
          <cell r="G176" t="str">
            <v>缝纫车间</v>
          </cell>
          <cell r="H176" t="str">
            <v>裁剪工</v>
          </cell>
        </row>
        <row r="177">
          <cell r="B177" t="str">
            <v>孙文芳</v>
          </cell>
          <cell r="C177" t="str">
            <v>女</v>
          </cell>
          <cell r="D177" t="str">
            <v>前台</v>
          </cell>
          <cell r="E177" t="str">
            <v>河北光华荣昌汽车部件有限公司</v>
          </cell>
          <cell r="F177" t="str">
            <v>座椅事业一部--座椅厂</v>
          </cell>
          <cell r="G177" t="str">
            <v>缝纫车间</v>
          </cell>
          <cell r="H177" t="str">
            <v>缝纫工</v>
          </cell>
        </row>
        <row r="178">
          <cell r="B178" t="str">
            <v>孙秀辉</v>
          </cell>
          <cell r="C178" t="str">
            <v>女</v>
          </cell>
          <cell r="D178" t="str">
            <v>前台</v>
          </cell>
          <cell r="E178" t="str">
            <v>河北光华荣昌汽车部件有限公司</v>
          </cell>
          <cell r="F178" t="str">
            <v>座椅事业一部--座椅厂</v>
          </cell>
          <cell r="G178" t="str">
            <v>缝纫车间</v>
          </cell>
          <cell r="H178" t="str">
            <v>缝纫工</v>
          </cell>
        </row>
        <row r="179">
          <cell r="B179" t="str">
            <v>田飞飞</v>
          </cell>
          <cell r="C179" t="str">
            <v>女</v>
          </cell>
          <cell r="D179" t="str">
            <v>前台</v>
          </cell>
          <cell r="E179" t="str">
            <v>河北光华荣昌汽车部件有限公司</v>
          </cell>
          <cell r="F179" t="str">
            <v>座椅事业一部--座椅厂</v>
          </cell>
          <cell r="G179" t="str">
            <v>缝纫车间</v>
          </cell>
          <cell r="H179" t="str">
            <v>缝纫工</v>
          </cell>
        </row>
        <row r="180">
          <cell r="B180" t="str">
            <v>王萱斓</v>
          </cell>
          <cell r="C180" t="str">
            <v>女</v>
          </cell>
          <cell r="D180" t="str">
            <v>前台</v>
          </cell>
          <cell r="E180" t="str">
            <v>河北光华荣昌汽车部件有限公司</v>
          </cell>
          <cell r="F180" t="str">
            <v>座椅事业一部--座椅厂</v>
          </cell>
          <cell r="G180" t="str">
            <v>缝纫车间</v>
          </cell>
          <cell r="H180" t="str">
            <v>缝纫工</v>
          </cell>
        </row>
        <row r="181">
          <cell r="B181" t="str">
            <v>徐凤瑞</v>
          </cell>
          <cell r="C181" t="str">
            <v>女</v>
          </cell>
          <cell r="D181" t="str">
            <v>前台</v>
          </cell>
          <cell r="E181" t="str">
            <v>河北光华荣昌汽车部件有限公司</v>
          </cell>
          <cell r="F181" t="str">
            <v>座椅事业一部--座椅厂</v>
          </cell>
          <cell r="G181" t="str">
            <v>缝纫车间</v>
          </cell>
          <cell r="H181" t="str">
            <v>缝纫工</v>
          </cell>
        </row>
        <row r="182">
          <cell r="B182" t="str">
            <v>张风瑞</v>
          </cell>
          <cell r="C182" t="str">
            <v>女</v>
          </cell>
          <cell r="D182" t="str">
            <v>前台</v>
          </cell>
          <cell r="E182" t="str">
            <v>河北光华荣昌汽车部件有限公司</v>
          </cell>
          <cell r="F182" t="str">
            <v>座椅事业一部--座椅厂</v>
          </cell>
          <cell r="G182" t="str">
            <v>缝纫车间</v>
          </cell>
          <cell r="H182" t="str">
            <v>缝纫工</v>
          </cell>
        </row>
        <row r="183">
          <cell r="B183" t="str">
            <v>马立荣</v>
          </cell>
          <cell r="C183" t="str">
            <v>女</v>
          </cell>
          <cell r="D183" t="str">
            <v>前台</v>
          </cell>
          <cell r="E183" t="str">
            <v>河北光华荣昌汽车部件有限公司</v>
          </cell>
          <cell r="F183" t="str">
            <v>座椅事业一部--座椅厂</v>
          </cell>
          <cell r="G183" t="str">
            <v>缝纫车间</v>
          </cell>
          <cell r="H183" t="str">
            <v>缝纫工</v>
          </cell>
        </row>
        <row r="184">
          <cell r="B184" t="str">
            <v>郭庆茹</v>
          </cell>
          <cell r="C184" t="str">
            <v>女</v>
          </cell>
          <cell r="D184" t="str">
            <v>前台</v>
          </cell>
          <cell r="E184" t="str">
            <v>河北光华荣昌汽车部件有限公司</v>
          </cell>
          <cell r="F184" t="str">
            <v>座椅事业一部--座椅厂</v>
          </cell>
          <cell r="G184" t="str">
            <v>缝纫车间</v>
          </cell>
          <cell r="H184" t="str">
            <v>缝纫工</v>
          </cell>
        </row>
        <row r="185">
          <cell r="B185" t="str">
            <v>李敏</v>
          </cell>
          <cell r="C185" t="str">
            <v>女</v>
          </cell>
          <cell r="D185" t="str">
            <v>前台</v>
          </cell>
          <cell r="E185" t="str">
            <v>河北光华荣昌汽车部件有限公司</v>
          </cell>
          <cell r="F185" t="str">
            <v>座椅事业一部--座椅厂</v>
          </cell>
          <cell r="G185" t="str">
            <v>缝纫车间</v>
          </cell>
          <cell r="H185" t="str">
            <v>缝纫工</v>
          </cell>
        </row>
        <row r="186">
          <cell r="B186" t="str">
            <v>张婷婷</v>
          </cell>
          <cell r="C186" t="str">
            <v>女</v>
          </cell>
          <cell r="D186" t="str">
            <v>前台</v>
          </cell>
          <cell r="E186" t="str">
            <v>河北光华荣昌汽车部件有限公司</v>
          </cell>
          <cell r="F186" t="str">
            <v>座椅事业一部--座椅厂</v>
          </cell>
          <cell r="G186" t="str">
            <v>缝纫车间</v>
          </cell>
          <cell r="H186" t="str">
            <v>缝纫工</v>
          </cell>
        </row>
        <row r="187">
          <cell r="B187" t="str">
            <v>张建萍</v>
          </cell>
          <cell r="C187" t="str">
            <v>女</v>
          </cell>
          <cell r="D187" t="str">
            <v>前台</v>
          </cell>
          <cell r="E187" t="str">
            <v>河北光华荣昌汽车部件有限公司</v>
          </cell>
          <cell r="F187" t="str">
            <v>座椅事业一部--座椅厂</v>
          </cell>
          <cell r="G187" t="str">
            <v>缝纫车间</v>
          </cell>
          <cell r="H187" t="str">
            <v>缝纫工</v>
          </cell>
        </row>
        <row r="188">
          <cell r="B188" t="str">
            <v>王贵宝</v>
          </cell>
          <cell r="C188" t="str">
            <v>男</v>
          </cell>
          <cell r="D188" t="str">
            <v>前台</v>
          </cell>
          <cell r="E188" t="str">
            <v>河北光华荣昌汽车部件有限公司</v>
          </cell>
          <cell r="F188" t="str">
            <v>座椅事业一部--座椅厂</v>
          </cell>
          <cell r="G188" t="str">
            <v>发泡车间</v>
          </cell>
          <cell r="H188" t="str">
            <v>混料员</v>
          </cell>
        </row>
        <row r="189">
          <cell r="B189" t="str">
            <v>唐崇涛</v>
          </cell>
          <cell r="C189" t="str">
            <v>男</v>
          </cell>
          <cell r="D189" t="str">
            <v>前台</v>
          </cell>
          <cell r="E189" t="str">
            <v>河北光华荣昌汽车部件有限公司</v>
          </cell>
          <cell r="F189" t="str">
            <v>座椅事业一部--座椅厂</v>
          </cell>
          <cell r="G189" t="str">
            <v>发泡车间</v>
          </cell>
          <cell r="H189" t="str">
            <v>发泡工</v>
          </cell>
        </row>
        <row r="190">
          <cell r="B190" t="str">
            <v>张云峰</v>
          </cell>
          <cell r="C190" t="str">
            <v>男</v>
          </cell>
          <cell r="D190" t="str">
            <v>前台</v>
          </cell>
          <cell r="E190" t="str">
            <v>河北光华荣昌汽车部件有限公司</v>
          </cell>
          <cell r="F190" t="str">
            <v>座椅事业一部--座椅厂</v>
          </cell>
          <cell r="G190" t="str">
            <v>发泡车间</v>
          </cell>
          <cell r="H190" t="str">
            <v>发泡工</v>
          </cell>
        </row>
        <row r="191">
          <cell r="B191" t="str">
            <v>董军</v>
          </cell>
          <cell r="C191" t="str">
            <v>男</v>
          </cell>
          <cell r="D191" t="str">
            <v>前台</v>
          </cell>
          <cell r="E191" t="str">
            <v>河北光华荣昌汽车部件有限公司</v>
          </cell>
          <cell r="F191" t="str">
            <v>座椅事业一部--座椅厂</v>
          </cell>
          <cell r="G191" t="str">
            <v>发泡车间</v>
          </cell>
          <cell r="H191" t="str">
            <v>发泡工</v>
          </cell>
        </row>
        <row r="192">
          <cell r="B192" t="str">
            <v>张家辉</v>
          </cell>
          <cell r="C192" t="str">
            <v>男</v>
          </cell>
          <cell r="D192" t="str">
            <v>前台</v>
          </cell>
          <cell r="E192" t="str">
            <v>河北光华荣昌汽车部件有限公司</v>
          </cell>
          <cell r="F192" t="str">
            <v>座椅事业一部--座椅厂</v>
          </cell>
          <cell r="G192" t="str">
            <v>发泡车间</v>
          </cell>
          <cell r="H192" t="str">
            <v>发泡工</v>
          </cell>
        </row>
        <row r="193">
          <cell r="B193" t="str">
            <v>王朋</v>
          </cell>
          <cell r="C193" t="str">
            <v>男</v>
          </cell>
          <cell r="D193" t="str">
            <v>前台</v>
          </cell>
          <cell r="E193" t="str">
            <v>河北光华荣昌汽车部件有限公司</v>
          </cell>
          <cell r="F193" t="str">
            <v>后视镜事业部</v>
          </cell>
          <cell r="G193" t="str">
            <v>涂装车间</v>
          </cell>
          <cell r="H193" t="str">
            <v>班组长</v>
          </cell>
        </row>
        <row r="194">
          <cell r="B194" t="str">
            <v>古帅</v>
          </cell>
          <cell r="C194" t="str">
            <v>男</v>
          </cell>
          <cell r="D194" t="str">
            <v>前台</v>
          </cell>
          <cell r="E194" t="str">
            <v>河北光华荣昌汽车部件有限公司</v>
          </cell>
          <cell r="F194" t="str">
            <v>后视镜事业部</v>
          </cell>
          <cell r="G194" t="str">
            <v>涂装车间</v>
          </cell>
          <cell r="H194" t="str">
            <v>喷涂技师</v>
          </cell>
        </row>
        <row r="195">
          <cell r="B195" t="str">
            <v>李泉林</v>
          </cell>
          <cell r="C195" t="str">
            <v>男</v>
          </cell>
          <cell r="D195" t="str">
            <v>前台</v>
          </cell>
          <cell r="E195" t="str">
            <v>河北光华荣昌汽车部件有限公司</v>
          </cell>
          <cell r="F195" t="str">
            <v>后视镜事业部</v>
          </cell>
          <cell r="G195" t="str">
            <v>涂装车间</v>
          </cell>
          <cell r="H195" t="str">
            <v>喷涂技师</v>
          </cell>
        </row>
        <row r="196">
          <cell r="B196" t="str">
            <v>滕红玲</v>
          </cell>
          <cell r="C196" t="str">
            <v>女</v>
          </cell>
          <cell r="D196" t="str">
            <v>前台</v>
          </cell>
          <cell r="E196" t="str">
            <v>河北光华荣昌汽车部件有限公司</v>
          </cell>
          <cell r="F196" t="str">
            <v>后视镜事业部</v>
          </cell>
          <cell r="G196" t="str">
            <v>涂装车间</v>
          </cell>
          <cell r="H196" t="str">
            <v>检验员</v>
          </cell>
        </row>
        <row r="197">
          <cell r="B197" t="str">
            <v>刘双</v>
          </cell>
          <cell r="C197" t="str">
            <v>女</v>
          </cell>
          <cell r="D197" t="str">
            <v>前台</v>
          </cell>
          <cell r="E197" t="str">
            <v>河北光华荣昌汽车部件有限公司</v>
          </cell>
          <cell r="F197" t="str">
            <v>后视镜事业部</v>
          </cell>
          <cell r="G197" t="str">
            <v>涂装车间</v>
          </cell>
          <cell r="H197" t="str">
            <v>操作工</v>
          </cell>
        </row>
        <row r="198">
          <cell r="B198" t="str">
            <v>张俊平</v>
          </cell>
          <cell r="C198" t="str">
            <v>女</v>
          </cell>
          <cell r="D198" t="str">
            <v>前台</v>
          </cell>
          <cell r="E198" t="str">
            <v>河北光华荣昌汽车部件有限公司</v>
          </cell>
          <cell r="F198" t="str">
            <v>后视镜事业部</v>
          </cell>
          <cell r="G198" t="str">
            <v>涂装车间</v>
          </cell>
          <cell r="H198" t="str">
            <v>操作工</v>
          </cell>
        </row>
        <row r="199">
          <cell r="B199" t="str">
            <v>王春辉</v>
          </cell>
          <cell r="C199" t="str">
            <v>男</v>
          </cell>
          <cell r="D199" t="str">
            <v>前台</v>
          </cell>
          <cell r="E199" t="str">
            <v>河北光华荣昌汽车部件有限公司</v>
          </cell>
          <cell r="F199" t="str">
            <v>后视镜事业部</v>
          </cell>
          <cell r="G199" t="str">
            <v>注塑车间</v>
          </cell>
          <cell r="H199" t="str">
            <v>模具维修</v>
          </cell>
        </row>
        <row r="200">
          <cell r="B200" t="str">
            <v>胡占伟</v>
          </cell>
          <cell r="C200" t="str">
            <v>男</v>
          </cell>
          <cell r="D200" t="str">
            <v>前台</v>
          </cell>
          <cell r="E200" t="str">
            <v>河北光华荣昌汽车部件有限公司</v>
          </cell>
          <cell r="F200" t="str">
            <v>后视镜事业部</v>
          </cell>
          <cell r="G200" t="str">
            <v>注塑车间</v>
          </cell>
          <cell r="H200" t="str">
            <v>班组长</v>
          </cell>
        </row>
        <row r="201">
          <cell r="B201" t="str">
            <v>高建芳</v>
          </cell>
          <cell r="C201" t="str">
            <v>女</v>
          </cell>
          <cell r="D201" t="str">
            <v>前台</v>
          </cell>
          <cell r="E201" t="str">
            <v>河北光华荣昌汽车部件有限公司</v>
          </cell>
          <cell r="F201" t="str">
            <v>后视镜事业部</v>
          </cell>
          <cell r="G201" t="str">
            <v>注塑车间</v>
          </cell>
          <cell r="H201" t="str">
            <v>操作工</v>
          </cell>
        </row>
        <row r="202">
          <cell r="B202" t="str">
            <v>邓贺文</v>
          </cell>
          <cell r="C202" t="str">
            <v>男</v>
          </cell>
          <cell r="D202" t="str">
            <v>前台</v>
          </cell>
          <cell r="E202" t="str">
            <v>河北光华荣昌汽车部件有限公司</v>
          </cell>
          <cell r="F202" t="str">
            <v>后视镜事业部</v>
          </cell>
          <cell r="G202" t="str">
            <v>注塑车间</v>
          </cell>
          <cell r="H202" t="str">
            <v>入库</v>
          </cell>
        </row>
        <row r="203">
          <cell r="B203" t="str">
            <v>张如珍</v>
          </cell>
          <cell r="C203" t="str">
            <v>女</v>
          </cell>
          <cell r="D203" t="str">
            <v>前台</v>
          </cell>
          <cell r="E203" t="str">
            <v>河北光华荣昌汽车部件有限公司</v>
          </cell>
          <cell r="F203" t="str">
            <v>后视镜事业部</v>
          </cell>
          <cell r="G203" t="str">
            <v>注塑车间</v>
          </cell>
          <cell r="H203" t="str">
            <v>操作工</v>
          </cell>
        </row>
        <row r="204">
          <cell r="B204" t="str">
            <v>王秀翠</v>
          </cell>
          <cell r="C204" t="str">
            <v>女</v>
          </cell>
          <cell r="D204" t="str">
            <v>前台</v>
          </cell>
          <cell r="E204" t="str">
            <v>河北光华荣昌汽车部件有限公司</v>
          </cell>
          <cell r="F204" t="str">
            <v>后视镜事业部</v>
          </cell>
          <cell r="G204" t="str">
            <v>后视镜组装车间</v>
          </cell>
          <cell r="H204" t="str">
            <v>班组长</v>
          </cell>
        </row>
        <row r="205">
          <cell r="B205" t="str">
            <v>董广新</v>
          </cell>
          <cell r="C205" t="str">
            <v>男</v>
          </cell>
          <cell r="D205" t="str">
            <v>前台</v>
          </cell>
          <cell r="E205" t="str">
            <v>河北光华荣昌汽车部件有限公司</v>
          </cell>
          <cell r="F205" t="str">
            <v>后视镜事业部</v>
          </cell>
          <cell r="G205" t="str">
            <v>后视镜组装车间</v>
          </cell>
          <cell r="H205" t="str">
            <v>班组长</v>
          </cell>
        </row>
        <row r="206">
          <cell r="B206" t="str">
            <v>王彦华</v>
          </cell>
          <cell r="C206" t="str">
            <v>女</v>
          </cell>
          <cell r="D206" t="str">
            <v>前台</v>
          </cell>
          <cell r="E206" t="str">
            <v>河北光华荣昌汽车部件有限公司</v>
          </cell>
          <cell r="F206" t="str">
            <v>座椅事业一部--座椅厂</v>
          </cell>
          <cell r="G206" t="str">
            <v>座椅总装车间</v>
          </cell>
          <cell r="H206" t="str">
            <v>检验员</v>
          </cell>
        </row>
        <row r="207">
          <cell r="B207" t="str">
            <v>高换清</v>
          </cell>
          <cell r="C207" t="str">
            <v>女</v>
          </cell>
          <cell r="D207" t="str">
            <v>前台</v>
          </cell>
          <cell r="E207" t="str">
            <v>河北光华荣昌汽车部件有限公司</v>
          </cell>
          <cell r="F207" t="str">
            <v>后视镜事业部</v>
          </cell>
          <cell r="G207" t="str">
            <v>后视镜组装车间</v>
          </cell>
          <cell r="H207" t="str">
            <v>重卡 组装</v>
          </cell>
        </row>
        <row r="208">
          <cell r="B208" t="str">
            <v>邓淑荣</v>
          </cell>
          <cell r="C208" t="str">
            <v>女</v>
          </cell>
          <cell r="D208" t="str">
            <v>前台</v>
          </cell>
          <cell r="E208" t="str">
            <v>河北光华荣昌汽车部件有限公司</v>
          </cell>
          <cell r="F208" t="str">
            <v>后视镜事业部</v>
          </cell>
          <cell r="G208" t="str">
            <v>后视镜组装车间</v>
          </cell>
          <cell r="H208" t="str">
            <v>重卡 组装</v>
          </cell>
        </row>
        <row r="209">
          <cell r="B209" t="str">
            <v>白月</v>
          </cell>
          <cell r="C209" t="str">
            <v>女</v>
          </cell>
          <cell r="D209" t="str">
            <v>前台</v>
          </cell>
          <cell r="E209" t="str">
            <v>河北光华荣昌汽车部件有限公司</v>
          </cell>
          <cell r="F209" t="str">
            <v>后视镜事业部</v>
          </cell>
          <cell r="G209" t="str">
            <v>后视镜组装车间</v>
          </cell>
          <cell r="H209" t="str">
            <v>重卡 组装</v>
          </cell>
        </row>
        <row r="210">
          <cell r="B210" t="str">
            <v>陈淑贞</v>
          </cell>
          <cell r="C210" t="str">
            <v>女</v>
          </cell>
          <cell r="D210" t="str">
            <v>前台</v>
          </cell>
          <cell r="E210" t="str">
            <v>河北光华荣昌汽车部件有限公司</v>
          </cell>
          <cell r="F210" t="str">
            <v>后视镜事业部</v>
          </cell>
          <cell r="G210" t="str">
            <v>后视镜组装车间</v>
          </cell>
          <cell r="H210" t="str">
            <v>重卡 组装</v>
          </cell>
        </row>
        <row r="211">
          <cell r="B211" t="str">
            <v>刘海凤</v>
          </cell>
          <cell r="C211" t="str">
            <v>女</v>
          </cell>
          <cell r="D211" t="str">
            <v>前台</v>
          </cell>
          <cell r="E211" t="str">
            <v>河北光华荣昌汽车部件有限公司</v>
          </cell>
          <cell r="F211" t="str">
            <v>后视镜事业部</v>
          </cell>
          <cell r="G211" t="str">
            <v>后视镜组装车间</v>
          </cell>
          <cell r="H211" t="str">
            <v>乘用车 组装</v>
          </cell>
        </row>
        <row r="212">
          <cell r="B212" t="str">
            <v>李跃茹</v>
          </cell>
          <cell r="C212" t="str">
            <v>女</v>
          </cell>
          <cell r="D212" t="str">
            <v>前台</v>
          </cell>
          <cell r="E212" t="str">
            <v>河北光华荣昌汽车部件有限公司</v>
          </cell>
          <cell r="F212" t="str">
            <v>后视镜事业部</v>
          </cell>
          <cell r="G212" t="str">
            <v>后视镜组装车间</v>
          </cell>
          <cell r="H212" t="str">
            <v>乘用车 组装</v>
          </cell>
        </row>
        <row r="213">
          <cell r="B213" t="str">
            <v>孙桂平</v>
          </cell>
          <cell r="C213" t="str">
            <v>女</v>
          </cell>
          <cell r="D213" t="str">
            <v>前台</v>
          </cell>
          <cell r="E213" t="str">
            <v>河北光华荣昌汽车部件有限公司</v>
          </cell>
          <cell r="F213" t="str">
            <v>后视镜事业部</v>
          </cell>
          <cell r="G213" t="str">
            <v>后视镜组装车间</v>
          </cell>
          <cell r="H213" t="str">
            <v>班组长</v>
          </cell>
        </row>
        <row r="214">
          <cell r="B214" t="str">
            <v>刘二平</v>
          </cell>
          <cell r="C214" t="str">
            <v>女</v>
          </cell>
          <cell r="D214" t="str">
            <v>前台</v>
          </cell>
          <cell r="E214" t="str">
            <v>河北光华荣昌汽车部件有限公司</v>
          </cell>
          <cell r="F214" t="str">
            <v>后视镜事业部</v>
          </cell>
          <cell r="G214" t="str">
            <v>后视镜组装车间</v>
          </cell>
          <cell r="H214" t="str">
            <v>乘用车 组装</v>
          </cell>
        </row>
        <row r="215">
          <cell r="B215" t="str">
            <v>姚秀玲</v>
          </cell>
          <cell r="C215" t="str">
            <v>女</v>
          </cell>
          <cell r="D215" t="str">
            <v>前台</v>
          </cell>
          <cell r="E215" t="str">
            <v>河北光华荣昌汽车部件有限公司</v>
          </cell>
          <cell r="F215" t="str">
            <v>后视镜事业部</v>
          </cell>
          <cell r="G215" t="str">
            <v>后视镜组装车间</v>
          </cell>
          <cell r="H215" t="str">
            <v>乘用车 组装</v>
          </cell>
        </row>
        <row r="216">
          <cell r="B216" t="str">
            <v>康淑玲</v>
          </cell>
          <cell r="C216" t="str">
            <v>女</v>
          </cell>
          <cell r="D216" t="str">
            <v>前台</v>
          </cell>
          <cell r="E216" t="str">
            <v>河北光华荣昌汽车部件有限公司</v>
          </cell>
          <cell r="F216" t="str">
            <v>后视镜事业部</v>
          </cell>
          <cell r="G216" t="str">
            <v>后视镜组装车间</v>
          </cell>
          <cell r="H216" t="str">
            <v>乘用车 组装</v>
          </cell>
        </row>
        <row r="217">
          <cell r="B217" t="str">
            <v>张爽</v>
          </cell>
          <cell r="C217" t="str">
            <v>女</v>
          </cell>
          <cell r="D217" t="str">
            <v>前台</v>
          </cell>
          <cell r="E217" t="str">
            <v>河北光华荣昌汽车部件有限公司</v>
          </cell>
          <cell r="F217" t="str">
            <v>后视镜事业部</v>
          </cell>
          <cell r="G217" t="str">
            <v>后视镜组装车间</v>
          </cell>
          <cell r="H217" t="str">
            <v>乘用车 组装</v>
          </cell>
        </row>
        <row r="218">
          <cell r="B218" t="str">
            <v>刘瑜</v>
          </cell>
          <cell r="C218" t="str">
            <v>女</v>
          </cell>
          <cell r="D218" t="str">
            <v>前台</v>
          </cell>
          <cell r="E218" t="str">
            <v>河北光华荣昌汽车部件有限公司</v>
          </cell>
          <cell r="F218" t="str">
            <v>后视镜事业部</v>
          </cell>
          <cell r="G218" t="str">
            <v>后视镜组装车间</v>
          </cell>
          <cell r="H218" t="str">
            <v>乘用车 组装</v>
          </cell>
        </row>
        <row r="219">
          <cell r="B219" t="str">
            <v>李春花</v>
          </cell>
          <cell r="C219" t="str">
            <v>女</v>
          </cell>
          <cell r="D219" t="str">
            <v>前台</v>
          </cell>
          <cell r="E219" t="str">
            <v>河北光华荣昌汽车部件有限公司</v>
          </cell>
          <cell r="F219" t="str">
            <v>后视镜事业部</v>
          </cell>
          <cell r="G219" t="str">
            <v>后视镜组装车间</v>
          </cell>
          <cell r="H219" t="str">
            <v>重卡 组装</v>
          </cell>
        </row>
        <row r="220">
          <cell r="B220" t="str">
            <v>齐迁菲</v>
          </cell>
          <cell r="C220" t="str">
            <v>女</v>
          </cell>
          <cell r="D220" t="str">
            <v>前台</v>
          </cell>
          <cell r="E220" t="str">
            <v>河北光华荣昌汽车部件有限公司</v>
          </cell>
          <cell r="F220" t="str">
            <v>后视镜事业部</v>
          </cell>
          <cell r="G220" t="str">
            <v>后视镜组装车间</v>
          </cell>
          <cell r="H220" t="str">
            <v>乘用车 组装</v>
          </cell>
        </row>
        <row r="221">
          <cell r="B221" t="str">
            <v>孙朝君</v>
          </cell>
          <cell r="C221" t="str">
            <v>女</v>
          </cell>
          <cell r="D221" t="str">
            <v>前台</v>
          </cell>
          <cell r="E221" t="str">
            <v>河北光华荣昌汽车部件有限公司</v>
          </cell>
          <cell r="F221" t="str">
            <v>后视镜事业部</v>
          </cell>
          <cell r="G221" t="str">
            <v>后视镜组装车间</v>
          </cell>
          <cell r="H221" t="str">
            <v>乘用车 组装</v>
          </cell>
        </row>
        <row r="222">
          <cell r="B222" t="str">
            <v>刘培杰</v>
          </cell>
          <cell r="C222" t="str">
            <v>男</v>
          </cell>
          <cell r="D222" t="str">
            <v>前台</v>
          </cell>
          <cell r="E222" t="str">
            <v>河北光华荣昌汽车部件有限公司</v>
          </cell>
          <cell r="F222" t="str">
            <v>座椅事业一部--金属件厂</v>
          </cell>
          <cell r="G222" t="str">
            <v>底座装配车间</v>
          </cell>
          <cell r="H222" t="str">
            <v>组装工</v>
          </cell>
        </row>
        <row r="223">
          <cell r="B223" t="str">
            <v>张洪亮</v>
          </cell>
          <cell r="C223" t="str">
            <v>男</v>
          </cell>
          <cell r="D223" t="str">
            <v>前台</v>
          </cell>
          <cell r="E223" t="str">
            <v>河北光华荣昌汽车部件有限公司</v>
          </cell>
          <cell r="F223" t="str">
            <v>座椅事业一部--金属件厂</v>
          </cell>
          <cell r="G223" t="str">
            <v>底座装配车间</v>
          </cell>
          <cell r="H223" t="str">
            <v>组装工</v>
          </cell>
        </row>
        <row r="224">
          <cell r="B224" t="str">
            <v>张春玉</v>
          </cell>
          <cell r="C224" t="str">
            <v>女</v>
          </cell>
          <cell r="D224" t="str">
            <v>前台</v>
          </cell>
          <cell r="E224" t="str">
            <v>河北光华荣昌汽车部件有限公司</v>
          </cell>
          <cell r="F224" t="str">
            <v>座椅事业一部--座椅厂</v>
          </cell>
          <cell r="G224" t="str">
            <v>缝纫车间</v>
          </cell>
          <cell r="H224" t="str">
            <v>裁剪工</v>
          </cell>
        </row>
        <row r="225">
          <cell r="B225" t="str">
            <v>孙永建</v>
          </cell>
          <cell r="C225" t="str">
            <v>男</v>
          </cell>
          <cell r="D225" t="str">
            <v>前台</v>
          </cell>
          <cell r="E225" t="str">
            <v>河北光华荣昌汽车部件有限公司</v>
          </cell>
          <cell r="F225" t="str">
            <v>座椅事业一部--金属件厂</v>
          </cell>
          <cell r="G225" t="str">
            <v>焊接车间</v>
          </cell>
          <cell r="H225" t="str">
            <v>焊工</v>
          </cell>
        </row>
        <row r="226">
          <cell r="B226" t="str">
            <v>张英键</v>
          </cell>
          <cell r="C226" t="str">
            <v>男</v>
          </cell>
          <cell r="D226" t="str">
            <v>前台</v>
          </cell>
          <cell r="E226" t="str">
            <v>河北光华荣昌汽车部件有限公司</v>
          </cell>
          <cell r="F226" t="str">
            <v>座椅事业一部--座椅厂</v>
          </cell>
          <cell r="G226" t="str">
            <v>总经办-销售服务科</v>
          </cell>
          <cell r="H226" t="str">
            <v>李尔现场服务</v>
          </cell>
        </row>
        <row r="227">
          <cell r="B227" t="str">
            <v>吴志强</v>
          </cell>
          <cell r="C227" t="str">
            <v>男</v>
          </cell>
          <cell r="D227" t="str">
            <v>中台</v>
          </cell>
          <cell r="E227" t="str">
            <v>河北光华荣昌汽车部件有限公司</v>
          </cell>
          <cell r="F227" t="str">
            <v>河北箫驰公司</v>
          </cell>
          <cell r="G227" t="str">
            <v>箫驰公司</v>
          </cell>
          <cell r="H227" t="str">
            <v>售后服务主管</v>
          </cell>
        </row>
        <row r="228">
          <cell r="B228" t="str">
            <v>孙沛霖</v>
          </cell>
          <cell r="C228" t="str">
            <v>男</v>
          </cell>
          <cell r="D228" t="str">
            <v>中台</v>
          </cell>
          <cell r="E228" t="str">
            <v>河北光华荣昌汽车部件有限公司</v>
          </cell>
          <cell r="F228" t="str">
            <v>河北财务管理部</v>
          </cell>
          <cell r="G228" t="str">
            <v>财务管理部</v>
          </cell>
          <cell r="H228" t="str">
            <v>成本核算</v>
          </cell>
        </row>
        <row r="229">
          <cell r="B229" t="str">
            <v>赵伟</v>
          </cell>
          <cell r="C229" t="str">
            <v>男</v>
          </cell>
          <cell r="D229" t="str">
            <v>前台</v>
          </cell>
          <cell r="E229" t="str">
            <v>河北光华荣昌汽车部件有限公司</v>
          </cell>
          <cell r="F229" t="str">
            <v>座椅事业一部--座椅厂</v>
          </cell>
          <cell r="G229" t="str">
            <v>总经办-销售服务科</v>
          </cell>
          <cell r="H229" t="str">
            <v>客户经理</v>
          </cell>
        </row>
        <row r="230">
          <cell r="B230" t="str">
            <v>韩香伶</v>
          </cell>
          <cell r="C230" t="str">
            <v>女</v>
          </cell>
          <cell r="D230" t="str">
            <v>前台</v>
          </cell>
          <cell r="E230" t="str">
            <v>河北光华荣昌汽车部件有限公司</v>
          </cell>
          <cell r="F230" t="str">
            <v>座椅事业一部--座椅厂</v>
          </cell>
          <cell r="G230" t="str">
            <v>总经办-销售服务科</v>
          </cell>
          <cell r="H230" t="str">
            <v>客户经理</v>
          </cell>
        </row>
        <row r="231">
          <cell r="B231" t="str">
            <v>夏永飞</v>
          </cell>
          <cell r="C231" t="str">
            <v>男</v>
          </cell>
          <cell r="D231" t="str">
            <v>前台</v>
          </cell>
          <cell r="E231" t="str">
            <v>河北光华荣昌汽车部件有限公司</v>
          </cell>
          <cell r="F231" t="str">
            <v>座椅事业一部--金属件厂</v>
          </cell>
          <cell r="G231" t="str">
            <v>制造技术部</v>
          </cell>
          <cell r="H231" t="str">
            <v>制造技术部总监</v>
          </cell>
        </row>
        <row r="232">
          <cell r="B232" t="str">
            <v>吴英各</v>
          </cell>
          <cell r="C232" t="str">
            <v>男</v>
          </cell>
          <cell r="D232" t="str">
            <v>前台</v>
          </cell>
          <cell r="E232" t="str">
            <v>河北光华荣昌汽车部件有限公司</v>
          </cell>
          <cell r="F232" t="str">
            <v>座椅事业一部--金属件厂</v>
          </cell>
          <cell r="G232" t="str">
            <v>总经办-采购执行科</v>
          </cell>
          <cell r="H232" t="str">
            <v>科长</v>
          </cell>
        </row>
        <row r="233">
          <cell r="B233" t="str">
            <v>王智</v>
          </cell>
          <cell r="C233" t="str">
            <v>男</v>
          </cell>
          <cell r="D233" t="str">
            <v>前台</v>
          </cell>
          <cell r="E233" t="str">
            <v>河北光华荣昌汽车部件有限公司</v>
          </cell>
          <cell r="F233" t="str">
            <v>座椅事业一部--金属件厂</v>
          </cell>
          <cell r="G233" t="str">
            <v>冲压弯管车间</v>
          </cell>
          <cell r="H233" t="str">
            <v>冲压工</v>
          </cell>
        </row>
        <row r="234">
          <cell r="B234" t="str">
            <v>赵金鹏</v>
          </cell>
          <cell r="C234" t="str">
            <v>男</v>
          </cell>
          <cell r="D234" t="str">
            <v>前台</v>
          </cell>
          <cell r="E234" t="str">
            <v>河北光华荣昌汽车部件有限公司</v>
          </cell>
          <cell r="F234" t="str">
            <v>座椅事业一部--座椅厂</v>
          </cell>
          <cell r="G234" t="str">
            <v>发泡车间</v>
          </cell>
          <cell r="H234" t="str">
            <v>发泡工</v>
          </cell>
        </row>
        <row r="235">
          <cell r="B235" t="str">
            <v>孟令帅</v>
          </cell>
          <cell r="C235" t="str">
            <v>男</v>
          </cell>
          <cell r="D235" t="str">
            <v>前台</v>
          </cell>
          <cell r="E235" t="str">
            <v>河北光华荣昌汽车部件有限公司</v>
          </cell>
          <cell r="F235" t="str">
            <v>座椅事业一部--金属件厂</v>
          </cell>
          <cell r="G235" t="str">
            <v>焊接车间</v>
          </cell>
          <cell r="H235" t="str">
            <v>摆件工</v>
          </cell>
        </row>
        <row r="236">
          <cell r="B236" t="str">
            <v>杨浩</v>
          </cell>
          <cell r="C236" t="str">
            <v>男</v>
          </cell>
          <cell r="D236" t="str">
            <v>前台</v>
          </cell>
          <cell r="E236" t="str">
            <v>河北光华荣昌汽车部件有限公司</v>
          </cell>
          <cell r="F236" t="str">
            <v>座椅事业一部--座椅厂</v>
          </cell>
          <cell r="G236" t="str">
            <v>发泡车间</v>
          </cell>
          <cell r="H236" t="str">
            <v>发泡车间主任</v>
          </cell>
        </row>
        <row r="237">
          <cell r="B237" t="str">
            <v>张云香</v>
          </cell>
          <cell r="C237" t="str">
            <v>女</v>
          </cell>
          <cell r="D237" t="str">
            <v>中台</v>
          </cell>
          <cell r="E237" t="str">
            <v>河北光华荣昌汽车部件有限公司</v>
          </cell>
          <cell r="F237" t="str">
            <v>河北综合管理部</v>
          </cell>
          <cell r="G237" t="str">
            <v>人力资源科</v>
          </cell>
          <cell r="H237" t="str">
            <v>薪酬主管</v>
          </cell>
        </row>
        <row r="238">
          <cell r="B238" t="str">
            <v>徐俊亭</v>
          </cell>
          <cell r="C238" t="str">
            <v>男</v>
          </cell>
          <cell r="D238" t="str">
            <v>前台</v>
          </cell>
          <cell r="E238" t="str">
            <v>河北光华荣昌汽车部件部件公司</v>
          </cell>
          <cell r="F238" t="str">
            <v>座椅事业一部--座椅厂</v>
          </cell>
          <cell r="G238" t="str">
            <v>发泡车间</v>
          </cell>
          <cell r="H238" t="str">
            <v>发泡工</v>
          </cell>
        </row>
        <row r="239">
          <cell r="B239" t="str">
            <v>滕家源</v>
          </cell>
          <cell r="C239" t="str">
            <v>男</v>
          </cell>
          <cell r="D239" t="str">
            <v>前台</v>
          </cell>
          <cell r="E239" t="str">
            <v>河北光华荣昌汽车部件部件公司</v>
          </cell>
          <cell r="F239" t="str">
            <v>座椅事业一部--座椅厂</v>
          </cell>
          <cell r="G239" t="str">
            <v>发泡车间</v>
          </cell>
          <cell r="H239" t="str">
            <v>检验员</v>
          </cell>
        </row>
        <row r="240">
          <cell r="B240" t="str">
            <v>强帅</v>
          </cell>
          <cell r="C240" t="str">
            <v>男</v>
          </cell>
          <cell r="D240" t="str">
            <v>前台</v>
          </cell>
          <cell r="E240" t="str">
            <v>河北光华荣昌汽车部件部件公司</v>
          </cell>
          <cell r="F240" t="str">
            <v>座椅事业一部--座椅厂</v>
          </cell>
          <cell r="G240" t="str">
            <v>发泡车间</v>
          </cell>
          <cell r="H240" t="str">
            <v>发泡工</v>
          </cell>
        </row>
        <row r="241">
          <cell r="B241" t="str">
            <v>李加宏</v>
          </cell>
          <cell r="C241" t="str">
            <v>男</v>
          </cell>
          <cell r="D241" t="str">
            <v>前台</v>
          </cell>
          <cell r="E241" t="str">
            <v>河北光华荣昌汽车部件部件公司</v>
          </cell>
          <cell r="F241" t="str">
            <v>座椅事业一部--座椅厂</v>
          </cell>
          <cell r="G241" t="str">
            <v>发泡车间</v>
          </cell>
          <cell r="H241" t="str">
            <v>发泡工</v>
          </cell>
        </row>
        <row r="242">
          <cell r="B242" t="str">
            <v>王新楼</v>
          </cell>
          <cell r="C242" t="str">
            <v>男</v>
          </cell>
          <cell r="D242" t="str">
            <v>前台</v>
          </cell>
          <cell r="E242" t="str">
            <v>河北光华荣昌汽车部件部件公司</v>
          </cell>
          <cell r="F242" t="str">
            <v>座椅事业一部--金属件厂</v>
          </cell>
          <cell r="G242" t="str">
            <v>焊接车间</v>
          </cell>
          <cell r="H242" t="str">
            <v>摆件工</v>
          </cell>
        </row>
        <row r="243">
          <cell r="B243" t="str">
            <v>杨圣泉</v>
          </cell>
          <cell r="C243" t="str">
            <v>男</v>
          </cell>
          <cell r="D243" t="str">
            <v>前台</v>
          </cell>
          <cell r="E243" t="str">
            <v>河北光华荣昌汽车部件部件公司</v>
          </cell>
          <cell r="F243" t="str">
            <v>座椅事业一部--座椅厂</v>
          </cell>
          <cell r="G243" t="str">
            <v>发泡车间</v>
          </cell>
          <cell r="H243" t="str">
            <v>发泡工</v>
          </cell>
        </row>
        <row r="244">
          <cell r="B244" t="str">
            <v>沈小华</v>
          </cell>
          <cell r="C244" t="str">
            <v>女</v>
          </cell>
          <cell r="D244" t="str">
            <v>前台</v>
          </cell>
          <cell r="E244" t="str">
            <v>河北光华荣昌汽车部件部件公司</v>
          </cell>
          <cell r="F244" t="str">
            <v>座椅事业一部--金属件厂</v>
          </cell>
          <cell r="G244" t="str">
            <v>焊接车间</v>
          </cell>
          <cell r="H244" t="str">
            <v>摆件工</v>
          </cell>
        </row>
        <row r="245">
          <cell r="B245" t="str">
            <v>迟艳云</v>
          </cell>
          <cell r="C245" t="str">
            <v>女</v>
          </cell>
          <cell r="D245" t="str">
            <v>前台</v>
          </cell>
          <cell r="E245" t="str">
            <v>河北光华荣昌汽车部件有限公司</v>
          </cell>
          <cell r="F245" t="str">
            <v>座椅事业一部--座椅厂</v>
          </cell>
          <cell r="G245" t="str">
            <v>发泡车间</v>
          </cell>
          <cell r="H245" t="str">
            <v>发泡工</v>
          </cell>
        </row>
        <row r="246">
          <cell r="B246" t="str">
            <v>范志超</v>
          </cell>
          <cell r="C246" t="str">
            <v>男</v>
          </cell>
          <cell r="D246" t="str">
            <v>前台</v>
          </cell>
          <cell r="E246" t="str">
            <v>河北光华荣昌汽车部件有限公司</v>
          </cell>
          <cell r="F246" t="str">
            <v>座椅事业一部--金属件厂</v>
          </cell>
          <cell r="G246" t="str">
            <v>焊接车间</v>
          </cell>
          <cell r="H246" t="str">
            <v>摆件工</v>
          </cell>
        </row>
        <row r="247">
          <cell r="B247" t="str">
            <v>刘镔</v>
          </cell>
          <cell r="C247" t="str">
            <v>男</v>
          </cell>
          <cell r="D247" t="str">
            <v>中台</v>
          </cell>
          <cell r="E247" t="str">
            <v>河北光华荣昌汽车部件有限公司</v>
          </cell>
          <cell r="F247" t="str">
            <v>河北工艺工程部</v>
          </cell>
          <cell r="G247" t="str">
            <v>工艺工程部</v>
          </cell>
          <cell r="H247" t="str">
            <v>试制员</v>
          </cell>
        </row>
        <row r="248">
          <cell r="B248" t="str">
            <v>张长江</v>
          </cell>
          <cell r="C248" t="str">
            <v>男</v>
          </cell>
          <cell r="D248" t="str">
            <v>前台</v>
          </cell>
          <cell r="E248" t="str">
            <v>河北光华荣昌汽车部件有限公司</v>
          </cell>
          <cell r="F248" t="str">
            <v>座椅事业一部--座椅厂</v>
          </cell>
          <cell r="G248" t="str">
            <v>总经办-销售服务科</v>
          </cell>
          <cell r="H248" t="str">
            <v>工装维修</v>
          </cell>
        </row>
        <row r="249">
          <cell r="B249" t="str">
            <v>杨朕</v>
          </cell>
          <cell r="C249" t="str">
            <v>男</v>
          </cell>
          <cell r="D249" t="str">
            <v>前台</v>
          </cell>
          <cell r="E249" t="str">
            <v>河北光华荣昌汽车部件有限公司</v>
          </cell>
          <cell r="F249" t="str">
            <v>座椅事业一部--金属件厂</v>
          </cell>
          <cell r="G249" t="str">
            <v>冲压弯管车间</v>
          </cell>
          <cell r="H249" t="str">
            <v>冲压工</v>
          </cell>
        </row>
        <row r="250">
          <cell r="B250" t="str">
            <v>郑晨阳</v>
          </cell>
          <cell r="C250" t="str">
            <v>男</v>
          </cell>
          <cell r="D250" t="str">
            <v>前台</v>
          </cell>
          <cell r="E250" t="str">
            <v>河北光华荣昌汽车部件有限公司</v>
          </cell>
          <cell r="F250" t="str">
            <v>座椅事业一部--金属件厂</v>
          </cell>
          <cell r="G250" t="str">
            <v>焊接车间</v>
          </cell>
          <cell r="H250" t="str">
            <v>摆件工</v>
          </cell>
        </row>
        <row r="251">
          <cell r="B251" t="str">
            <v>刘铭杰</v>
          </cell>
          <cell r="C251" t="str">
            <v>男</v>
          </cell>
          <cell r="D251" t="str">
            <v>前台</v>
          </cell>
          <cell r="E251" t="str">
            <v>河北光华荣昌汽车部件有限公司</v>
          </cell>
          <cell r="F251" t="str">
            <v>座椅事业一部--金属件厂</v>
          </cell>
          <cell r="G251" t="str">
            <v>总经办-安环科</v>
          </cell>
          <cell r="H251" t="str">
            <v>安环主管</v>
          </cell>
        </row>
        <row r="252">
          <cell r="B252" t="str">
            <v>孙其锐</v>
          </cell>
          <cell r="C252" t="str">
            <v>男</v>
          </cell>
          <cell r="D252" t="str">
            <v>前台</v>
          </cell>
          <cell r="E252" t="str">
            <v>河北光华荣昌汽车部件有限公司</v>
          </cell>
          <cell r="F252" t="str">
            <v>座椅事业一部--金属件厂</v>
          </cell>
          <cell r="G252" t="str">
            <v>总经办-采购执行科</v>
          </cell>
          <cell r="H252" t="str">
            <v>物料计划员</v>
          </cell>
        </row>
        <row r="253">
          <cell r="B253" t="str">
            <v>于瑞敏</v>
          </cell>
          <cell r="C253" t="str">
            <v>女</v>
          </cell>
          <cell r="D253" t="str">
            <v>前台</v>
          </cell>
          <cell r="E253" t="str">
            <v>河北光华荣昌汽车部件有限公司</v>
          </cell>
          <cell r="F253" t="str">
            <v>座椅事业一部--金属件厂</v>
          </cell>
          <cell r="G253" t="str">
            <v>冲压弯管车间</v>
          </cell>
          <cell r="H253" t="str">
            <v>冲压工</v>
          </cell>
        </row>
        <row r="254">
          <cell r="B254" t="str">
            <v>张俊婷</v>
          </cell>
          <cell r="C254" t="str">
            <v>女</v>
          </cell>
          <cell r="D254" t="str">
            <v>前台</v>
          </cell>
          <cell r="E254" t="str">
            <v>河北光华荣昌汽车部件有限公司</v>
          </cell>
          <cell r="F254" t="str">
            <v>座椅事业一部--金属件厂</v>
          </cell>
          <cell r="G254" t="str">
            <v>底座装配车间</v>
          </cell>
          <cell r="H254" t="str">
            <v>组装工</v>
          </cell>
        </row>
        <row r="255">
          <cell r="B255" t="str">
            <v>刘树娟</v>
          </cell>
          <cell r="C255" t="str">
            <v>女</v>
          </cell>
          <cell r="D255" t="str">
            <v>前台</v>
          </cell>
          <cell r="E255" t="str">
            <v>河北光华荣昌汽车部件有限公司</v>
          </cell>
          <cell r="F255" t="str">
            <v>后视镜事业部</v>
          </cell>
          <cell r="G255" t="str">
            <v>注塑车间</v>
          </cell>
          <cell r="H255" t="str">
            <v>操作工</v>
          </cell>
        </row>
        <row r="256">
          <cell r="B256" t="str">
            <v>冯风泽</v>
          </cell>
          <cell r="C256" t="str">
            <v>男</v>
          </cell>
          <cell r="D256" t="str">
            <v>前台</v>
          </cell>
          <cell r="E256" t="str">
            <v>河北光华荣昌汽车部件有限公司</v>
          </cell>
          <cell r="F256" t="str">
            <v>座椅事业一部--金属件厂</v>
          </cell>
          <cell r="G256" t="str">
            <v>底座装配车间</v>
          </cell>
          <cell r="H256" t="str">
            <v>组装工</v>
          </cell>
        </row>
        <row r="257">
          <cell r="B257" t="str">
            <v>李莉</v>
          </cell>
          <cell r="C257" t="str">
            <v>女</v>
          </cell>
          <cell r="D257" t="str">
            <v>前台</v>
          </cell>
          <cell r="E257" t="str">
            <v>河北光华荣昌汽车部件有限公司</v>
          </cell>
          <cell r="F257" t="str">
            <v>后视镜事业部</v>
          </cell>
          <cell r="G257" t="str">
            <v>计划调度科</v>
          </cell>
          <cell r="H257" t="str">
            <v>商务采购文员</v>
          </cell>
        </row>
        <row r="258">
          <cell r="B258" t="str">
            <v>夏志龙</v>
          </cell>
          <cell r="C258" t="str">
            <v>男</v>
          </cell>
          <cell r="D258" t="str">
            <v>前台</v>
          </cell>
          <cell r="E258" t="str">
            <v>河北光华荣昌汽车部件有限公司</v>
          </cell>
          <cell r="F258" t="str">
            <v>后视镜事业部</v>
          </cell>
          <cell r="G258" t="str">
            <v>注塑车间</v>
          </cell>
          <cell r="H258" t="str">
            <v>操作工</v>
          </cell>
        </row>
        <row r="259">
          <cell r="B259" t="str">
            <v>刘金丰</v>
          </cell>
          <cell r="C259" t="str">
            <v>男</v>
          </cell>
          <cell r="D259" t="str">
            <v>前台</v>
          </cell>
          <cell r="E259" t="str">
            <v>河北光华荣昌汽车部件有限公司</v>
          </cell>
          <cell r="F259" t="str">
            <v>座椅事业一部--金属件厂</v>
          </cell>
          <cell r="G259" t="str">
            <v>冲压弯管车间</v>
          </cell>
          <cell r="H259" t="str">
            <v>冲压模具维修</v>
          </cell>
        </row>
        <row r="260">
          <cell r="B260" t="str">
            <v>赵二龙</v>
          </cell>
          <cell r="C260" t="str">
            <v>男</v>
          </cell>
          <cell r="D260" t="str">
            <v>前台</v>
          </cell>
          <cell r="E260" t="str">
            <v>河北光华荣昌汽车部件有限公司</v>
          </cell>
          <cell r="F260" t="str">
            <v>座椅事业一部--金属件厂</v>
          </cell>
          <cell r="G260" t="str">
            <v>制造技术部-模具车间模具制造组</v>
          </cell>
          <cell r="H260" t="str">
            <v>工装模具装配钳工</v>
          </cell>
        </row>
        <row r="261">
          <cell r="B261" t="str">
            <v>尹园园</v>
          </cell>
          <cell r="C261" t="str">
            <v>女</v>
          </cell>
          <cell r="D261" t="str">
            <v>前台</v>
          </cell>
          <cell r="E261" t="str">
            <v>河北光华荣昌汽车部件有限公司</v>
          </cell>
          <cell r="F261" t="str">
            <v>座椅事业一部--金属件厂</v>
          </cell>
          <cell r="G261" t="str">
            <v>底座装配车间</v>
          </cell>
          <cell r="H261" t="str">
            <v>组装工</v>
          </cell>
        </row>
        <row r="262">
          <cell r="B262" t="str">
            <v>齐静</v>
          </cell>
          <cell r="C262" t="str">
            <v>女</v>
          </cell>
          <cell r="D262" t="str">
            <v>前台</v>
          </cell>
          <cell r="E262" t="str">
            <v>河北光华荣昌汽车部件有限公司</v>
          </cell>
          <cell r="F262" t="str">
            <v>座椅事业一部--座椅厂</v>
          </cell>
          <cell r="G262" t="str">
            <v>生产管理科</v>
          </cell>
          <cell r="H262" t="str">
            <v>缝纫材料库管员</v>
          </cell>
        </row>
        <row r="263">
          <cell r="B263" t="str">
            <v>熊云龙</v>
          </cell>
          <cell r="C263" t="str">
            <v>男</v>
          </cell>
          <cell r="D263" t="str">
            <v>前台</v>
          </cell>
          <cell r="E263" t="str">
            <v>河北光华荣昌汽车部件有限公司</v>
          </cell>
          <cell r="F263" t="str">
            <v>座椅事业一部--座椅厂</v>
          </cell>
          <cell r="G263" t="str">
            <v>座椅总装车间</v>
          </cell>
          <cell r="H263" t="str">
            <v>组装工</v>
          </cell>
        </row>
        <row r="264">
          <cell r="B264" t="str">
            <v>郭庆园</v>
          </cell>
          <cell r="C264" t="str">
            <v>女</v>
          </cell>
          <cell r="D264" t="str">
            <v>前台</v>
          </cell>
          <cell r="E264" t="str">
            <v>河北光华荣昌汽车部件有限公司</v>
          </cell>
          <cell r="F264" t="str">
            <v>座椅事业一部--座椅厂</v>
          </cell>
          <cell r="G264" t="str">
            <v>座椅总装车间</v>
          </cell>
          <cell r="H264" t="str">
            <v>组装工</v>
          </cell>
        </row>
        <row r="265">
          <cell r="B265" t="str">
            <v>刘海明</v>
          </cell>
          <cell r="C265" t="str">
            <v>男</v>
          </cell>
          <cell r="D265" t="str">
            <v>前台</v>
          </cell>
          <cell r="E265" t="str">
            <v>河北光华荣昌汽车部件有限公司</v>
          </cell>
          <cell r="F265" t="str">
            <v>座椅事业一部--座椅厂</v>
          </cell>
          <cell r="G265" t="str">
            <v>座椅总装车间</v>
          </cell>
          <cell r="H265" t="str">
            <v>组装工</v>
          </cell>
        </row>
        <row r="266">
          <cell r="B266" t="str">
            <v>张德林</v>
          </cell>
          <cell r="C266" t="str">
            <v>男</v>
          </cell>
          <cell r="D266" t="str">
            <v>前台</v>
          </cell>
          <cell r="E266" t="str">
            <v>河北光华荣昌汽车部件有限公司</v>
          </cell>
          <cell r="F266" t="str">
            <v>座椅事业一部--座椅厂</v>
          </cell>
          <cell r="G266" t="str">
            <v>座椅总装车间</v>
          </cell>
          <cell r="H266" t="str">
            <v>组装工</v>
          </cell>
        </row>
        <row r="267">
          <cell r="B267" t="str">
            <v>于建凯</v>
          </cell>
          <cell r="C267" t="str">
            <v>男</v>
          </cell>
          <cell r="D267" t="str">
            <v>前台</v>
          </cell>
          <cell r="E267" t="str">
            <v>河北光华荣昌汽车部件有限公司</v>
          </cell>
          <cell r="F267" t="str">
            <v>座椅事业一部--金属件厂</v>
          </cell>
          <cell r="G267" t="str">
            <v>底座装配车间</v>
          </cell>
          <cell r="H267" t="str">
            <v>组装工</v>
          </cell>
        </row>
        <row r="268">
          <cell r="B268" t="str">
            <v>张亚霖</v>
          </cell>
          <cell r="C268" t="str">
            <v>男</v>
          </cell>
          <cell r="D268" t="str">
            <v>前台</v>
          </cell>
          <cell r="E268" t="str">
            <v>河北光华荣昌汽车部件有限公司</v>
          </cell>
          <cell r="F268" t="str">
            <v>座椅事业一部--金属件厂</v>
          </cell>
          <cell r="G268" t="str">
            <v>底座装配车间</v>
          </cell>
          <cell r="H268" t="str">
            <v>底座装配车间主任</v>
          </cell>
        </row>
        <row r="269">
          <cell r="B269" t="str">
            <v>臧洪瑞</v>
          </cell>
          <cell r="C269" t="str">
            <v>男</v>
          </cell>
          <cell r="D269" t="str">
            <v>前台</v>
          </cell>
          <cell r="E269" t="str">
            <v>河北光华荣昌汽车部件有限公司</v>
          </cell>
          <cell r="F269" t="str">
            <v>座椅事业一部--金属件厂</v>
          </cell>
          <cell r="G269" t="str">
            <v>电泳车间</v>
          </cell>
          <cell r="H269" t="str">
            <v>挂件工</v>
          </cell>
        </row>
        <row r="270">
          <cell r="B270" t="str">
            <v>高伦</v>
          </cell>
          <cell r="C270" t="str">
            <v>男</v>
          </cell>
          <cell r="D270" t="str">
            <v>前台</v>
          </cell>
          <cell r="E270" t="str">
            <v>河北光华荣昌汽车部件有限公司</v>
          </cell>
          <cell r="F270" t="str">
            <v>后视镜事业部</v>
          </cell>
          <cell r="G270" t="str">
            <v>注塑车间</v>
          </cell>
          <cell r="H270" t="str">
            <v>操作工</v>
          </cell>
        </row>
        <row r="271">
          <cell r="B271" t="str">
            <v>康振伟</v>
          </cell>
          <cell r="C271" t="str">
            <v>男</v>
          </cell>
          <cell r="D271" t="str">
            <v>前台</v>
          </cell>
          <cell r="E271" t="str">
            <v>河北光华荣昌汽车部件有限公司</v>
          </cell>
          <cell r="F271" t="str">
            <v>座椅事业一部--金属件厂</v>
          </cell>
          <cell r="G271" t="str">
            <v>冲压弯管车间</v>
          </cell>
          <cell r="H271" t="str">
            <v>工装模具维修组长</v>
          </cell>
        </row>
        <row r="272">
          <cell r="B272" t="str">
            <v>李久远</v>
          </cell>
          <cell r="C272" t="str">
            <v>男</v>
          </cell>
          <cell r="D272" t="str">
            <v>前台</v>
          </cell>
          <cell r="E272" t="str">
            <v>河北光华荣昌汽车部件有限公司</v>
          </cell>
          <cell r="F272" t="str">
            <v>座椅事业一部--金属件厂</v>
          </cell>
          <cell r="G272" t="str">
            <v>底座装配车间</v>
          </cell>
          <cell r="H272" t="str">
            <v>组装工</v>
          </cell>
        </row>
        <row r="273">
          <cell r="B273" t="str">
            <v>吴洪芬</v>
          </cell>
          <cell r="C273" t="str">
            <v>女</v>
          </cell>
          <cell r="D273" t="str">
            <v>前台</v>
          </cell>
          <cell r="E273" t="str">
            <v>河北光华荣昌汽车部件有限公司</v>
          </cell>
          <cell r="F273" t="str">
            <v>座椅事业一部--座椅厂</v>
          </cell>
          <cell r="G273" t="str">
            <v>座椅总装车间</v>
          </cell>
          <cell r="H273" t="str">
            <v>组装工</v>
          </cell>
        </row>
        <row r="274">
          <cell r="B274" t="str">
            <v>赵新换</v>
          </cell>
          <cell r="C274" t="str">
            <v>女</v>
          </cell>
          <cell r="D274" t="str">
            <v>前台</v>
          </cell>
          <cell r="E274" t="str">
            <v>河北光华荣昌汽车部件有限公司</v>
          </cell>
          <cell r="F274" t="str">
            <v>后视镜事业部</v>
          </cell>
          <cell r="G274" t="str">
            <v>后视镜组装车间</v>
          </cell>
          <cell r="H274" t="str">
            <v>组装工</v>
          </cell>
        </row>
        <row r="275">
          <cell r="B275" t="str">
            <v>张晓</v>
          </cell>
          <cell r="C275" t="str">
            <v>男</v>
          </cell>
          <cell r="D275" t="str">
            <v>中台</v>
          </cell>
          <cell r="E275" t="str">
            <v>河北光华荣昌汽车部件有限公司</v>
          </cell>
          <cell r="F275" t="str">
            <v>河北工艺工程部</v>
          </cell>
          <cell r="G275" t="str">
            <v>工艺工程部</v>
          </cell>
          <cell r="H275" t="str">
            <v>IE工程师</v>
          </cell>
        </row>
        <row r="276">
          <cell r="B276" t="str">
            <v>封新慧</v>
          </cell>
          <cell r="C276" t="str">
            <v>女</v>
          </cell>
          <cell r="D276" t="str">
            <v>中台</v>
          </cell>
          <cell r="E276" t="str">
            <v>河北光华荣昌汽车部件有限公司</v>
          </cell>
          <cell r="F276" t="str">
            <v>河北财务管理部</v>
          </cell>
          <cell r="G276" t="str">
            <v>财务管理部</v>
          </cell>
          <cell r="H276" t="str">
            <v>记账会计</v>
          </cell>
        </row>
        <row r="277">
          <cell r="B277" t="str">
            <v>刘洪彬</v>
          </cell>
          <cell r="C277" t="str">
            <v>男</v>
          </cell>
          <cell r="D277" t="str">
            <v>前台</v>
          </cell>
          <cell r="E277" t="str">
            <v>河北光华荣昌汽车部件有限公司</v>
          </cell>
          <cell r="F277" t="str">
            <v>座椅事业一部--金属件厂</v>
          </cell>
          <cell r="G277" t="str">
            <v>制造技术部-质量工艺科</v>
          </cell>
          <cell r="H277" t="str">
            <v>电泳工艺工程师</v>
          </cell>
        </row>
        <row r="278">
          <cell r="B278" t="str">
            <v>李忠发</v>
          </cell>
          <cell r="C278" t="str">
            <v>男</v>
          </cell>
          <cell r="D278" t="str">
            <v>前台</v>
          </cell>
          <cell r="E278" t="str">
            <v>河北光华荣昌汽车部件有限公司</v>
          </cell>
          <cell r="F278" t="str">
            <v>座椅事业一部--座椅厂</v>
          </cell>
          <cell r="G278" t="str">
            <v>发泡车间</v>
          </cell>
          <cell r="H278" t="str">
            <v>发泡模具维修</v>
          </cell>
        </row>
        <row r="279">
          <cell r="B279" t="str">
            <v>黄平贵</v>
          </cell>
          <cell r="C279" t="str">
            <v>男</v>
          </cell>
          <cell r="D279" t="str">
            <v>前台</v>
          </cell>
          <cell r="E279" t="str">
            <v>河北光华荣昌汽车部件有限公司</v>
          </cell>
          <cell r="F279" t="str">
            <v>座椅事业一部--金属件厂</v>
          </cell>
          <cell r="G279" t="str">
            <v>底座装配车间</v>
          </cell>
          <cell r="H279" t="str">
            <v>组装工</v>
          </cell>
        </row>
        <row r="280">
          <cell r="B280" t="str">
            <v>张鹏</v>
          </cell>
          <cell r="C280" t="str">
            <v>男</v>
          </cell>
          <cell r="D280" t="str">
            <v>中台</v>
          </cell>
          <cell r="E280" t="str">
            <v>河北光华荣昌汽车部件有限公司</v>
          </cell>
          <cell r="F280" t="str">
            <v>河北物业部</v>
          </cell>
          <cell r="G280" t="str">
            <v>物业部</v>
          </cell>
          <cell r="H280" t="str">
            <v>维修工</v>
          </cell>
        </row>
        <row r="281">
          <cell r="B281" t="str">
            <v>孔福来</v>
          </cell>
          <cell r="C281" t="str">
            <v>男</v>
          </cell>
          <cell r="D281" t="str">
            <v>前台</v>
          </cell>
          <cell r="E281" t="str">
            <v>河北光华荣昌汽车部件有限公司</v>
          </cell>
          <cell r="F281" t="str">
            <v>座椅事业一部--座椅厂</v>
          </cell>
          <cell r="G281" t="str">
            <v>总经办-销售服务科</v>
          </cell>
          <cell r="H281" t="str">
            <v>工装维修</v>
          </cell>
        </row>
        <row r="282">
          <cell r="B282" t="str">
            <v>陈平丽</v>
          </cell>
          <cell r="C282" t="str">
            <v>女</v>
          </cell>
          <cell r="D282" t="str">
            <v>前台</v>
          </cell>
          <cell r="E282" t="str">
            <v>河北光华荣昌汽车部件有限公司</v>
          </cell>
          <cell r="F282" t="str">
            <v>后视镜事业部</v>
          </cell>
          <cell r="G282" t="str">
            <v>销售服务科</v>
          </cell>
          <cell r="H282" t="str">
            <v>现场服务</v>
          </cell>
        </row>
        <row r="283">
          <cell r="B283" t="str">
            <v>方兰</v>
          </cell>
          <cell r="C283" t="str">
            <v>女</v>
          </cell>
          <cell r="D283" t="str">
            <v>前台</v>
          </cell>
          <cell r="E283" t="str">
            <v>河北光华荣昌汽车部件有限公司</v>
          </cell>
          <cell r="F283" t="str">
            <v>后视镜事业部</v>
          </cell>
          <cell r="G283" t="str">
            <v>销售服务科</v>
          </cell>
          <cell r="H283" t="str">
            <v>现场服务</v>
          </cell>
        </row>
        <row r="284">
          <cell r="B284" t="str">
            <v>车月</v>
          </cell>
          <cell r="C284" t="str">
            <v>男</v>
          </cell>
          <cell r="D284" t="str">
            <v>前台</v>
          </cell>
          <cell r="E284" t="str">
            <v>河北光华荣昌汽车部件有限公司</v>
          </cell>
          <cell r="F284" t="str">
            <v>后视镜事业部</v>
          </cell>
          <cell r="G284" t="str">
            <v>销售服务科</v>
          </cell>
          <cell r="H284" t="str">
            <v>现场服务</v>
          </cell>
        </row>
        <row r="285">
          <cell r="B285" t="str">
            <v>李君</v>
          </cell>
          <cell r="C285" t="str">
            <v>男</v>
          </cell>
          <cell r="D285" t="str">
            <v>前台</v>
          </cell>
          <cell r="E285" t="str">
            <v>河北光华荣昌汽车部件有限公司</v>
          </cell>
          <cell r="F285" t="str">
            <v>后视镜事业部</v>
          </cell>
          <cell r="G285" t="str">
            <v>总经办</v>
          </cell>
          <cell r="H285" t="str">
            <v>总经理</v>
          </cell>
        </row>
        <row r="286">
          <cell r="B286" t="str">
            <v>胡承志</v>
          </cell>
          <cell r="C286" t="str">
            <v>男</v>
          </cell>
          <cell r="D286" t="str">
            <v>前台</v>
          </cell>
          <cell r="E286" t="str">
            <v>河北光华荣昌汽车部件有限公司</v>
          </cell>
          <cell r="F286" t="str">
            <v>后视镜事业部</v>
          </cell>
          <cell r="G286" t="str">
            <v>涂装车间</v>
          </cell>
          <cell r="H286" t="str">
            <v>操作工</v>
          </cell>
        </row>
        <row r="287">
          <cell r="B287" t="str">
            <v>滕克强</v>
          </cell>
          <cell r="C287" t="str">
            <v>男</v>
          </cell>
          <cell r="D287" t="str">
            <v>中台</v>
          </cell>
          <cell r="E287" t="str">
            <v>河北光华荣昌汽车部件有限公司</v>
          </cell>
          <cell r="F287" t="str">
            <v>河北工艺工程部</v>
          </cell>
          <cell r="G287" t="str">
            <v>工艺工程部</v>
          </cell>
          <cell r="H287" t="str">
            <v>主管工程师（3.1平台）</v>
          </cell>
        </row>
        <row r="288">
          <cell r="B288" t="str">
            <v>范秀花</v>
          </cell>
          <cell r="C288" t="str">
            <v>女</v>
          </cell>
          <cell r="D288" t="str">
            <v>前台</v>
          </cell>
          <cell r="E288" t="str">
            <v>河北光华荣昌汽车部件有限公司</v>
          </cell>
          <cell r="F288" t="str">
            <v>座椅事业一部--金属件厂</v>
          </cell>
          <cell r="G288" t="str">
            <v>焊接车间</v>
          </cell>
          <cell r="H288" t="str">
            <v>摆件工</v>
          </cell>
        </row>
        <row r="289">
          <cell r="B289" t="str">
            <v>刘娟娟</v>
          </cell>
          <cell r="C289" t="str">
            <v>女</v>
          </cell>
          <cell r="D289" t="str">
            <v>前台</v>
          </cell>
          <cell r="E289" t="str">
            <v>河北光华荣昌汽车部件有限公司</v>
          </cell>
          <cell r="F289" t="str">
            <v>座椅事业一部--金属件厂</v>
          </cell>
          <cell r="G289" t="str">
            <v>焊接车间</v>
          </cell>
          <cell r="H289" t="str">
            <v>摆件工</v>
          </cell>
        </row>
        <row r="290">
          <cell r="B290" t="str">
            <v>陈婷</v>
          </cell>
          <cell r="C290" t="str">
            <v>女</v>
          </cell>
          <cell r="D290" t="str">
            <v>前台</v>
          </cell>
          <cell r="E290" t="str">
            <v>河北光华荣昌汽车部件有限公司</v>
          </cell>
          <cell r="F290" t="str">
            <v>座椅事业一部--座椅厂</v>
          </cell>
          <cell r="G290" t="str">
            <v>发泡车间</v>
          </cell>
          <cell r="H290" t="str">
            <v>李尔现场服务</v>
          </cell>
        </row>
        <row r="291">
          <cell r="B291" t="str">
            <v>李静</v>
          </cell>
          <cell r="C291" t="str">
            <v>女</v>
          </cell>
          <cell r="D291" t="str">
            <v>前台</v>
          </cell>
          <cell r="E291" t="str">
            <v>河北光华荣昌汽车部件有限公司</v>
          </cell>
          <cell r="F291" t="str">
            <v>后视镜事业部</v>
          </cell>
          <cell r="G291" t="str">
            <v>后视镜组装车间</v>
          </cell>
          <cell r="H291" t="str">
            <v>组装工</v>
          </cell>
        </row>
        <row r="292">
          <cell r="B292" t="str">
            <v>孙明明</v>
          </cell>
          <cell r="C292" t="str">
            <v>女</v>
          </cell>
          <cell r="D292" t="str">
            <v>前台</v>
          </cell>
          <cell r="E292" t="str">
            <v>河北光华荣昌汽车部件有限公司</v>
          </cell>
          <cell r="F292" t="str">
            <v>座椅事业一部--金属件厂</v>
          </cell>
          <cell r="G292" t="str">
            <v>焊接车间</v>
          </cell>
          <cell r="H292" t="str">
            <v>摆件工</v>
          </cell>
        </row>
        <row r="293">
          <cell r="B293" t="str">
            <v>任玉环</v>
          </cell>
          <cell r="C293" t="str">
            <v>女</v>
          </cell>
          <cell r="D293" t="str">
            <v>中台</v>
          </cell>
          <cell r="E293" t="str">
            <v>河北光华荣昌汽车部件有限公司</v>
          </cell>
          <cell r="F293" t="str">
            <v>河北综合管理部</v>
          </cell>
          <cell r="G293" t="str">
            <v>行政管理科</v>
          </cell>
          <cell r="H293" t="str">
            <v>勤杂工</v>
          </cell>
        </row>
        <row r="294">
          <cell r="B294" t="str">
            <v>夏旭</v>
          </cell>
          <cell r="C294" t="str">
            <v>女</v>
          </cell>
          <cell r="D294" t="str">
            <v>前台</v>
          </cell>
          <cell r="E294" t="str">
            <v>河北光华荣昌汽车部件有限公司</v>
          </cell>
          <cell r="F294" t="str">
            <v>座椅事业一部--座椅厂</v>
          </cell>
          <cell r="G294" t="str">
            <v>缝纫车间</v>
          </cell>
          <cell r="H294" t="str">
            <v>缝纫工</v>
          </cell>
        </row>
        <row r="295">
          <cell r="B295" t="str">
            <v>秦耀政</v>
          </cell>
          <cell r="C295" t="str">
            <v>男</v>
          </cell>
          <cell r="D295" t="str">
            <v>前台</v>
          </cell>
          <cell r="E295" t="str">
            <v>河北光华荣昌汽车部件有限公司</v>
          </cell>
          <cell r="F295" t="str">
            <v>座椅事业一部--金属件厂</v>
          </cell>
          <cell r="G295" t="str">
            <v>焊接车间</v>
          </cell>
          <cell r="H295" t="str">
            <v>摆件工</v>
          </cell>
        </row>
        <row r="296">
          <cell r="B296" t="str">
            <v>邓榆</v>
          </cell>
          <cell r="C296" t="str">
            <v>男</v>
          </cell>
          <cell r="D296" t="str">
            <v>前台</v>
          </cell>
          <cell r="E296" t="str">
            <v>河北光华荣昌汽车部件有限公司</v>
          </cell>
          <cell r="F296" t="str">
            <v>座椅事业一部--金属件厂</v>
          </cell>
          <cell r="G296" t="str">
            <v>焊接车间</v>
          </cell>
          <cell r="H296" t="str">
            <v>焊接夹具保全</v>
          </cell>
        </row>
        <row r="297">
          <cell r="B297" t="str">
            <v>刘英浩</v>
          </cell>
          <cell r="C297" t="str">
            <v>男</v>
          </cell>
          <cell r="D297" t="str">
            <v>前台</v>
          </cell>
          <cell r="E297" t="str">
            <v>河北光华荣昌汽车部件有限公司</v>
          </cell>
          <cell r="F297" t="str">
            <v>座椅事业一部--座椅厂</v>
          </cell>
          <cell r="G297" t="str">
            <v>发泡车间</v>
          </cell>
          <cell r="H297" t="str">
            <v>发泡工</v>
          </cell>
        </row>
        <row r="298">
          <cell r="B298" t="str">
            <v>胡翠翠</v>
          </cell>
          <cell r="C298" t="str">
            <v>女</v>
          </cell>
          <cell r="D298" t="str">
            <v>前台</v>
          </cell>
          <cell r="E298" t="str">
            <v>河北光华荣昌汽车部件有限公司</v>
          </cell>
          <cell r="F298" t="str">
            <v>座椅事业一部--金属件厂</v>
          </cell>
          <cell r="G298" t="str">
            <v>焊接车间</v>
          </cell>
          <cell r="H298" t="str">
            <v>摆件工</v>
          </cell>
        </row>
        <row r="299">
          <cell r="B299" t="str">
            <v>李亚欣</v>
          </cell>
          <cell r="C299" t="str">
            <v>女</v>
          </cell>
          <cell r="D299" t="str">
            <v>中台</v>
          </cell>
          <cell r="E299" t="str">
            <v>河北光华荣昌汽车部件有限公司</v>
          </cell>
          <cell r="F299" t="str">
            <v>河北工艺工程部</v>
          </cell>
          <cell r="G299" t="str">
            <v>试制车间</v>
          </cell>
          <cell r="H299" t="str">
            <v>检验兼库管员</v>
          </cell>
        </row>
        <row r="300">
          <cell r="B300" t="str">
            <v>许宝华</v>
          </cell>
          <cell r="C300" t="str">
            <v>男</v>
          </cell>
          <cell r="D300" t="str">
            <v>前台</v>
          </cell>
          <cell r="E300" t="str">
            <v>河北光华荣昌汽车部件有限公司</v>
          </cell>
          <cell r="F300" t="str">
            <v>座椅事业一部--座椅厂</v>
          </cell>
          <cell r="G300" t="str">
            <v>发泡车间</v>
          </cell>
          <cell r="H300" t="str">
            <v>李尔现场服务</v>
          </cell>
        </row>
        <row r="301">
          <cell r="B301" t="str">
            <v>张欣</v>
          </cell>
          <cell r="C301" t="str">
            <v>女</v>
          </cell>
          <cell r="D301" t="str">
            <v>前台</v>
          </cell>
          <cell r="E301" t="str">
            <v>河北光华荣昌汽车部件有限公司</v>
          </cell>
          <cell r="F301" t="str">
            <v>后视镜事业部</v>
          </cell>
          <cell r="G301" t="str">
            <v>技术质量科</v>
          </cell>
          <cell r="H301" t="str">
            <v>巡检员</v>
          </cell>
        </row>
        <row r="302">
          <cell r="B302" t="str">
            <v>邓雨萌</v>
          </cell>
          <cell r="C302" t="str">
            <v>女</v>
          </cell>
          <cell r="D302" t="str">
            <v>前台</v>
          </cell>
          <cell r="E302" t="str">
            <v>河北光华荣昌汽车部件有限公司</v>
          </cell>
          <cell r="F302" t="str">
            <v>座椅事业一部--座椅厂</v>
          </cell>
          <cell r="G302" t="str">
            <v>缝纫车间</v>
          </cell>
          <cell r="H302" t="str">
            <v>缝纫工</v>
          </cell>
        </row>
        <row r="303">
          <cell r="B303" t="str">
            <v>张洪军</v>
          </cell>
          <cell r="C303" t="str">
            <v>男</v>
          </cell>
          <cell r="D303" t="str">
            <v>中台</v>
          </cell>
          <cell r="E303" t="str">
            <v>河北光华荣昌汽车部件有限公司</v>
          </cell>
          <cell r="F303" t="str">
            <v>河北综合管理部</v>
          </cell>
          <cell r="G303" t="str">
            <v>行政管理科</v>
          </cell>
          <cell r="H303" t="str">
            <v>食堂/厨师</v>
          </cell>
        </row>
        <row r="304">
          <cell r="B304" t="str">
            <v>孙学文</v>
          </cell>
          <cell r="C304" t="str">
            <v>男</v>
          </cell>
          <cell r="D304" t="str">
            <v>前台</v>
          </cell>
          <cell r="E304" t="str">
            <v>河北光华荣昌汽车部件有限公司</v>
          </cell>
          <cell r="F304" t="str">
            <v>座椅事业一部--金属件厂</v>
          </cell>
          <cell r="G304" t="str">
            <v>焊接车间</v>
          </cell>
          <cell r="H304" t="str">
            <v>摆件工</v>
          </cell>
        </row>
        <row r="305">
          <cell r="B305" t="str">
            <v>郭俊文</v>
          </cell>
          <cell r="C305" t="str">
            <v>男</v>
          </cell>
          <cell r="D305" t="str">
            <v>前台</v>
          </cell>
          <cell r="E305" t="str">
            <v>河北光华荣昌汽车部件有限公司</v>
          </cell>
          <cell r="F305" t="str">
            <v>座椅事业一部--金属件厂</v>
          </cell>
          <cell r="G305" t="str">
            <v>焊接车间</v>
          </cell>
          <cell r="H305" t="str">
            <v>摆件工</v>
          </cell>
        </row>
        <row r="306">
          <cell r="B306" t="str">
            <v>滕巨猛</v>
          </cell>
          <cell r="C306" t="str">
            <v>男</v>
          </cell>
          <cell r="D306" t="str">
            <v>前台</v>
          </cell>
          <cell r="E306" t="str">
            <v>河北光华荣昌汽车部件有限公司</v>
          </cell>
          <cell r="F306" t="str">
            <v>座椅事业一部--座椅厂</v>
          </cell>
          <cell r="G306" t="str">
            <v>发泡车间</v>
          </cell>
          <cell r="H306" t="str">
            <v>发泡工</v>
          </cell>
        </row>
        <row r="307">
          <cell r="B307" t="str">
            <v>刘石头</v>
          </cell>
          <cell r="C307" t="str">
            <v>男</v>
          </cell>
          <cell r="D307" t="str">
            <v>前台</v>
          </cell>
          <cell r="E307" t="str">
            <v>河北光华荣昌汽车部件有限公司</v>
          </cell>
          <cell r="F307" t="str">
            <v>座椅事业一部--座椅厂</v>
          </cell>
          <cell r="G307" t="str">
            <v>发泡车间</v>
          </cell>
          <cell r="H307" t="str">
            <v>发泡工</v>
          </cell>
        </row>
        <row r="308">
          <cell r="B308" t="str">
            <v>刘勇伸</v>
          </cell>
          <cell r="C308" t="str">
            <v>男</v>
          </cell>
          <cell r="D308" t="str">
            <v>前台</v>
          </cell>
          <cell r="E308" t="str">
            <v>河北光华荣昌汽车部件有限公司</v>
          </cell>
          <cell r="F308" t="str">
            <v>座椅事业一部--座椅厂</v>
          </cell>
          <cell r="G308" t="str">
            <v>发泡车间</v>
          </cell>
          <cell r="H308" t="str">
            <v>发泡工</v>
          </cell>
        </row>
        <row r="309">
          <cell r="B309" t="str">
            <v>刘洪阔</v>
          </cell>
          <cell r="C309" t="str">
            <v>男</v>
          </cell>
          <cell r="D309" t="str">
            <v>前台</v>
          </cell>
          <cell r="E309" t="str">
            <v>河北光华荣昌汽车部件有限公司</v>
          </cell>
          <cell r="F309" t="str">
            <v>座椅事业一部--座椅厂</v>
          </cell>
          <cell r="G309" t="str">
            <v>发泡车间</v>
          </cell>
          <cell r="H309" t="str">
            <v>发泡工</v>
          </cell>
        </row>
        <row r="310">
          <cell r="B310" t="str">
            <v>陶辉</v>
          </cell>
          <cell r="C310" t="str">
            <v>男</v>
          </cell>
          <cell r="D310" t="str">
            <v>前台</v>
          </cell>
          <cell r="E310" t="str">
            <v>河北光华荣昌汽车部件有限公司</v>
          </cell>
          <cell r="F310" t="str">
            <v>座椅事业一部--座椅厂</v>
          </cell>
          <cell r="G310" t="str">
            <v>发泡车间</v>
          </cell>
          <cell r="H310" t="str">
            <v>发泡工</v>
          </cell>
        </row>
        <row r="311">
          <cell r="B311" t="str">
            <v>王泓</v>
          </cell>
          <cell r="C311" t="str">
            <v>男</v>
          </cell>
          <cell r="D311" t="str">
            <v>前台</v>
          </cell>
          <cell r="E311" t="str">
            <v>河北光华荣昌汽车部件有限公司</v>
          </cell>
          <cell r="F311" t="str">
            <v>座椅事业一部--金属件厂</v>
          </cell>
          <cell r="G311" t="str">
            <v>冲压弯管车间</v>
          </cell>
          <cell r="H311" t="str">
            <v>前工序操作工</v>
          </cell>
        </row>
        <row r="312">
          <cell r="B312" t="str">
            <v>陈学辉</v>
          </cell>
          <cell r="C312" t="str">
            <v>男</v>
          </cell>
          <cell r="D312" t="str">
            <v>前台</v>
          </cell>
          <cell r="E312" t="str">
            <v>河北光华荣昌汽车部件有限公司</v>
          </cell>
          <cell r="F312" t="str">
            <v>座椅事业一部--座椅厂</v>
          </cell>
          <cell r="G312" t="str">
            <v>发泡车间</v>
          </cell>
          <cell r="H312" t="str">
            <v>发泡工</v>
          </cell>
        </row>
        <row r="313">
          <cell r="B313" t="str">
            <v>孙晓明</v>
          </cell>
          <cell r="C313" t="str">
            <v>女</v>
          </cell>
          <cell r="D313" t="str">
            <v>前台</v>
          </cell>
          <cell r="E313" t="str">
            <v>河北光华荣昌汽车部件有限公司</v>
          </cell>
          <cell r="F313" t="str">
            <v>座椅事业一部--座椅厂</v>
          </cell>
          <cell r="G313" t="str">
            <v>缝纫车间</v>
          </cell>
          <cell r="H313" t="str">
            <v>缝纫工</v>
          </cell>
        </row>
        <row r="314">
          <cell r="B314" t="str">
            <v>邢淙涵</v>
          </cell>
          <cell r="C314" t="str">
            <v>男</v>
          </cell>
          <cell r="D314" t="str">
            <v>前台</v>
          </cell>
          <cell r="E314" t="str">
            <v>河北光华荣昌汽车部件有限公司</v>
          </cell>
          <cell r="F314" t="str">
            <v>座椅事业一部--金属件厂</v>
          </cell>
          <cell r="G314" t="str">
            <v>底座装配车间</v>
          </cell>
          <cell r="H314" t="str">
            <v>组装工</v>
          </cell>
        </row>
        <row r="315">
          <cell r="B315" t="str">
            <v>罗培培</v>
          </cell>
          <cell r="C315" t="str">
            <v>女</v>
          </cell>
          <cell r="D315" t="str">
            <v>前台</v>
          </cell>
          <cell r="E315" t="str">
            <v>河北光华荣昌汽车部件有限公司</v>
          </cell>
          <cell r="F315" t="str">
            <v>座椅事业一部--座椅厂</v>
          </cell>
          <cell r="G315" t="str">
            <v>缝纫车间</v>
          </cell>
          <cell r="H315" t="str">
            <v>缝纫工</v>
          </cell>
        </row>
        <row r="316">
          <cell r="B316" t="str">
            <v>温玉龙</v>
          </cell>
          <cell r="C316" t="str">
            <v>男</v>
          </cell>
          <cell r="D316" t="str">
            <v>前台</v>
          </cell>
          <cell r="E316" t="str">
            <v>河北光华荣昌汽车部件有限公司</v>
          </cell>
          <cell r="F316" t="str">
            <v>后视镜事业部</v>
          </cell>
          <cell r="G316" t="str">
            <v>注塑车间</v>
          </cell>
          <cell r="H316" t="str">
            <v>操作工</v>
          </cell>
        </row>
        <row r="317">
          <cell r="B317" t="str">
            <v>赵晶晶</v>
          </cell>
          <cell r="C317" t="str">
            <v>女</v>
          </cell>
          <cell r="D317" t="str">
            <v>前台</v>
          </cell>
          <cell r="E317" t="str">
            <v>河北光华荣昌汽车部件有限公司</v>
          </cell>
          <cell r="F317" t="str">
            <v>座椅事业一部--金属件厂</v>
          </cell>
          <cell r="G317" t="str">
            <v>焊接车间</v>
          </cell>
          <cell r="H317" t="str">
            <v>摆件工</v>
          </cell>
        </row>
        <row r="318">
          <cell r="B318" t="str">
            <v>杨琴丽</v>
          </cell>
          <cell r="C318" t="str">
            <v>女</v>
          </cell>
          <cell r="D318" t="str">
            <v>前台</v>
          </cell>
          <cell r="E318" t="str">
            <v>河北光华荣昌汽车部件有限公司</v>
          </cell>
          <cell r="F318" t="str">
            <v>后视镜事业部</v>
          </cell>
          <cell r="G318" t="str">
            <v>注塑车间</v>
          </cell>
          <cell r="H318" t="str">
            <v>操作工</v>
          </cell>
        </row>
        <row r="319">
          <cell r="B319" t="str">
            <v>孙铜锴</v>
          </cell>
          <cell r="C319" t="str">
            <v>男</v>
          </cell>
          <cell r="D319" t="str">
            <v>前台</v>
          </cell>
          <cell r="E319" t="str">
            <v>河北光华荣昌汽车部件有限公司</v>
          </cell>
          <cell r="F319" t="str">
            <v>座椅事业一部--座椅厂</v>
          </cell>
          <cell r="G319" t="str">
            <v>座椅总装车间</v>
          </cell>
          <cell r="H319" t="str">
            <v>组装工</v>
          </cell>
        </row>
        <row r="320">
          <cell r="B320" t="str">
            <v>宋映</v>
          </cell>
          <cell r="C320" t="str">
            <v>女</v>
          </cell>
          <cell r="D320" t="str">
            <v>前台</v>
          </cell>
          <cell r="E320" t="str">
            <v>河北光华荣昌汽车部件有限公司</v>
          </cell>
          <cell r="F320" t="str">
            <v>后视镜事业部</v>
          </cell>
          <cell r="G320" t="str">
            <v>注塑车间</v>
          </cell>
          <cell r="H320" t="str">
            <v>操作工</v>
          </cell>
        </row>
        <row r="321">
          <cell r="B321" t="str">
            <v>曹如霞</v>
          </cell>
          <cell r="C321" t="str">
            <v>女</v>
          </cell>
          <cell r="D321" t="str">
            <v>前台</v>
          </cell>
          <cell r="E321" t="str">
            <v>河北光华荣昌汽车部件有限公司</v>
          </cell>
          <cell r="F321" t="str">
            <v>座椅事业一部--金属件厂</v>
          </cell>
          <cell r="G321" t="str">
            <v>焊接车间</v>
          </cell>
          <cell r="H321" t="str">
            <v>摆件工</v>
          </cell>
        </row>
        <row r="322">
          <cell r="B322" t="str">
            <v>李佳峻</v>
          </cell>
          <cell r="C322" t="str">
            <v>男</v>
          </cell>
          <cell r="D322" t="str">
            <v>前台</v>
          </cell>
          <cell r="E322" t="str">
            <v>河北光华荣昌汽车部件有限公司</v>
          </cell>
          <cell r="F322" t="str">
            <v>座椅事业一部--座椅厂</v>
          </cell>
          <cell r="G322" t="str">
            <v>座椅总装车间</v>
          </cell>
          <cell r="H322" t="str">
            <v>组装工</v>
          </cell>
        </row>
        <row r="323">
          <cell r="B323" t="str">
            <v>邓福海</v>
          </cell>
          <cell r="C323" t="str">
            <v>男</v>
          </cell>
          <cell r="D323" t="str">
            <v>前台</v>
          </cell>
          <cell r="E323" t="str">
            <v>河北光华荣昌汽车部件有限公司</v>
          </cell>
          <cell r="F323" t="str">
            <v>座椅事业一部--金属件厂</v>
          </cell>
          <cell r="G323" t="str">
            <v>焊接车间</v>
          </cell>
          <cell r="H323" t="str">
            <v>摆件工</v>
          </cell>
        </row>
        <row r="324">
          <cell r="B324" t="str">
            <v>滕爱文</v>
          </cell>
          <cell r="C324" t="str">
            <v>男</v>
          </cell>
          <cell r="D324" t="str">
            <v>前台</v>
          </cell>
          <cell r="E324" t="str">
            <v>河北光华荣昌汽车部件有限公司</v>
          </cell>
          <cell r="F324" t="str">
            <v>座椅事业一部--金属件厂</v>
          </cell>
          <cell r="G324" t="str">
            <v>焊接车间</v>
          </cell>
          <cell r="H324" t="str">
            <v>摆件工</v>
          </cell>
        </row>
        <row r="325">
          <cell r="B325" t="str">
            <v>刘万鹏</v>
          </cell>
          <cell r="C325" t="str">
            <v>男</v>
          </cell>
          <cell r="D325" t="str">
            <v>前台</v>
          </cell>
          <cell r="E325" t="str">
            <v>河北光华荣昌汽车部件有限公司</v>
          </cell>
          <cell r="F325" t="str">
            <v>座椅事业一部--金属件厂</v>
          </cell>
          <cell r="G325" t="str">
            <v>底座装配车间</v>
          </cell>
          <cell r="H325" t="str">
            <v>组装工</v>
          </cell>
        </row>
        <row r="326">
          <cell r="B326" t="str">
            <v>张建伟</v>
          </cell>
          <cell r="C326" t="str">
            <v>男</v>
          </cell>
          <cell r="D326" t="str">
            <v>中台</v>
          </cell>
          <cell r="E326" t="str">
            <v>河北光华荣昌汽车部件有限公司</v>
          </cell>
          <cell r="F326" t="str">
            <v>河北工艺工程部</v>
          </cell>
          <cell r="G326" t="str">
            <v>工艺工程部</v>
          </cell>
          <cell r="H326" t="str">
            <v>焊接工艺工程师</v>
          </cell>
        </row>
        <row r="327">
          <cell r="B327" t="str">
            <v>董文海</v>
          </cell>
          <cell r="C327" t="str">
            <v>男</v>
          </cell>
          <cell r="D327" t="str">
            <v>中台</v>
          </cell>
          <cell r="E327" t="str">
            <v>河北光华荣昌汽车部件有限公司</v>
          </cell>
          <cell r="F327" t="str">
            <v>河北工艺工程部</v>
          </cell>
          <cell r="G327" t="str">
            <v>工艺工程部</v>
          </cell>
          <cell r="H327" t="str">
            <v>管培生</v>
          </cell>
        </row>
        <row r="328">
          <cell r="B328" t="str">
            <v>杨桐</v>
          </cell>
          <cell r="C328" t="str">
            <v>男</v>
          </cell>
          <cell r="D328" t="str">
            <v>前台</v>
          </cell>
          <cell r="E328" t="str">
            <v>河北光华荣昌汽车部件有限公司</v>
          </cell>
          <cell r="F328" t="str">
            <v>座椅事业一部--金属件厂</v>
          </cell>
          <cell r="G328" t="str">
            <v>底座装配车间</v>
          </cell>
          <cell r="H328" t="str">
            <v>组装工</v>
          </cell>
        </row>
        <row r="329">
          <cell r="B329" t="str">
            <v>刘厚腾</v>
          </cell>
          <cell r="C329" t="str">
            <v>男</v>
          </cell>
          <cell r="D329" t="str">
            <v>前台</v>
          </cell>
          <cell r="E329" t="str">
            <v>河北光华荣昌汽车部件有限公司</v>
          </cell>
          <cell r="F329" t="str">
            <v>座椅事业一部--金属件厂</v>
          </cell>
          <cell r="G329" t="str">
            <v>焊接车间</v>
          </cell>
          <cell r="H329" t="str">
            <v>摆件工</v>
          </cell>
        </row>
        <row r="330">
          <cell r="B330" t="str">
            <v>王金玉</v>
          </cell>
          <cell r="C330" t="str">
            <v>女</v>
          </cell>
          <cell r="D330" t="str">
            <v>前台</v>
          </cell>
          <cell r="E330" t="str">
            <v>河北光华荣昌汽车部件有限公司</v>
          </cell>
          <cell r="F330" t="str">
            <v>座椅事业一部--金属件厂</v>
          </cell>
          <cell r="G330" t="str">
            <v>焊接车间</v>
          </cell>
          <cell r="H330" t="str">
            <v>摆件工</v>
          </cell>
        </row>
        <row r="331">
          <cell r="B331" t="str">
            <v>曹政</v>
          </cell>
          <cell r="C331" t="str">
            <v>女</v>
          </cell>
          <cell r="D331" t="str">
            <v>前台</v>
          </cell>
          <cell r="E331" t="str">
            <v>河北光华荣昌汽车部件有限公司</v>
          </cell>
          <cell r="F331" t="str">
            <v>座椅事业一部--座椅厂</v>
          </cell>
          <cell r="G331" t="str">
            <v>座椅总装车间</v>
          </cell>
          <cell r="H331" t="str">
            <v>组装工</v>
          </cell>
        </row>
        <row r="332">
          <cell r="B332" t="str">
            <v>沈永亮</v>
          </cell>
          <cell r="C332" t="str">
            <v>男</v>
          </cell>
          <cell r="D332" t="str">
            <v>前台</v>
          </cell>
          <cell r="E332" t="str">
            <v>河北光华荣昌汽车部件有限公司</v>
          </cell>
          <cell r="F332" t="str">
            <v>座椅事业一部--金属件厂</v>
          </cell>
          <cell r="G332" t="str">
            <v>冲压弯管车间</v>
          </cell>
          <cell r="H332" t="str">
            <v>前工序操作工</v>
          </cell>
        </row>
        <row r="333">
          <cell r="B333" t="str">
            <v>白丽霞</v>
          </cell>
          <cell r="C333" t="str">
            <v>女</v>
          </cell>
          <cell r="D333" t="str">
            <v>前台</v>
          </cell>
          <cell r="E333" t="str">
            <v>河北光华荣昌汽车部件有限公司</v>
          </cell>
          <cell r="F333" t="str">
            <v>后视镜事业部</v>
          </cell>
          <cell r="G333" t="str">
            <v>注塑车间</v>
          </cell>
          <cell r="H333" t="str">
            <v>操作工</v>
          </cell>
        </row>
        <row r="334">
          <cell r="B334" t="str">
            <v>赵雪翔</v>
          </cell>
          <cell r="C334" t="str">
            <v>男</v>
          </cell>
          <cell r="D334" t="str">
            <v>前台</v>
          </cell>
          <cell r="E334" t="str">
            <v>河北光华荣昌汽车部件有限公司</v>
          </cell>
          <cell r="F334" t="str">
            <v>座椅事业一部--座椅厂</v>
          </cell>
          <cell r="G334" t="str">
            <v>座椅总装车间</v>
          </cell>
          <cell r="H334" t="str">
            <v>组装工</v>
          </cell>
        </row>
        <row r="335">
          <cell r="B335" t="str">
            <v>郝树军</v>
          </cell>
          <cell r="C335" t="str">
            <v>男</v>
          </cell>
          <cell r="D335" t="str">
            <v>前台</v>
          </cell>
          <cell r="E335" t="str">
            <v>河北光华荣昌汽车部件有限公司</v>
          </cell>
          <cell r="F335" t="str">
            <v>座椅事业一部--座椅厂</v>
          </cell>
          <cell r="G335" t="str">
            <v>座椅总装车间</v>
          </cell>
          <cell r="H335" t="str">
            <v>组装工</v>
          </cell>
        </row>
        <row r="336">
          <cell r="B336" t="str">
            <v>刘海城</v>
          </cell>
          <cell r="C336" t="str">
            <v>男</v>
          </cell>
          <cell r="D336" t="str">
            <v>前台</v>
          </cell>
          <cell r="E336" t="str">
            <v>河北光华荣昌汽车部件有限公司</v>
          </cell>
          <cell r="F336" t="str">
            <v>座椅事业一部--座椅厂</v>
          </cell>
          <cell r="G336" t="str">
            <v>座椅总装车间</v>
          </cell>
          <cell r="H336" t="str">
            <v>组装工</v>
          </cell>
        </row>
        <row r="337">
          <cell r="B337" t="str">
            <v>李国双</v>
          </cell>
          <cell r="C337" t="str">
            <v>女</v>
          </cell>
          <cell r="D337" t="str">
            <v>前台</v>
          </cell>
          <cell r="E337" t="str">
            <v>河北光华荣昌汽车部件有限公司</v>
          </cell>
          <cell r="F337" t="str">
            <v>后视镜事业部</v>
          </cell>
          <cell r="G337" t="str">
            <v>注塑车间</v>
          </cell>
          <cell r="H337" t="str">
            <v>操作工</v>
          </cell>
        </row>
        <row r="338">
          <cell r="B338" t="str">
            <v>赵增坤</v>
          </cell>
          <cell r="C338" t="str">
            <v>男</v>
          </cell>
          <cell r="D338" t="str">
            <v>前台</v>
          </cell>
          <cell r="E338" t="str">
            <v>河北光华荣昌汽车部件有限公司</v>
          </cell>
          <cell r="F338" t="str">
            <v>座椅事业一部--座椅厂</v>
          </cell>
          <cell r="G338" t="str">
            <v>座椅总装车间</v>
          </cell>
          <cell r="H338" t="str">
            <v>组装工</v>
          </cell>
        </row>
        <row r="339">
          <cell r="B339" t="str">
            <v>刘昌林</v>
          </cell>
          <cell r="C339" t="str">
            <v>男</v>
          </cell>
          <cell r="D339" t="str">
            <v>前台</v>
          </cell>
          <cell r="E339" t="str">
            <v>河北光华荣昌汽车部件有限公司</v>
          </cell>
          <cell r="F339" t="str">
            <v>座椅事业一部--座椅厂</v>
          </cell>
          <cell r="G339" t="str">
            <v>座椅总装车间</v>
          </cell>
          <cell r="H339" t="str">
            <v>组装工</v>
          </cell>
        </row>
        <row r="340">
          <cell r="B340" t="str">
            <v>王玉江</v>
          </cell>
          <cell r="C340" t="str">
            <v>男</v>
          </cell>
          <cell r="D340" t="str">
            <v>前台</v>
          </cell>
          <cell r="E340" t="str">
            <v>河北光华荣昌汽车部件有限公司</v>
          </cell>
          <cell r="F340" t="str">
            <v>座椅事业一部--金属件厂</v>
          </cell>
          <cell r="G340" t="str">
            <v>冲压弯管车间</v>
          </cell>
          <cell r="H340" t="str">
            <v>冲压工</v>
          </cell>
        </row>
        <row r="341">
          <cell r="B341" t="str">
            <v>宋兴宇</v>
          </cell>
          <cell r="C341" t="str">
            <v>男</v>
          </cell>
          <cell r="D341" t="str">
            <v>前台</v>
          </cell>
          <cell r="E341" t="str">
            <v>河北光华荣昌汽车部件有限公司</v>
          </cell>
          <cell r="F341" t="str">
            <v>座椅事业一部--金属件厂</v>
          </cell>
          <cell r="G341" t="str">
            <v>冲压弯管车间</v>
          </cell>
          <cell r="H341" t="str">
            <v>前工序操作工</v>
          </cell>
        </row>
        <row r="342">
          <cell r="B342" t="str">
            <v>张领</v>
          </cell>
          <cell r="C342" t="str">
            <v>女</v>
          </cell>
          <cell r="D342" t="str">
            <v>中台</v>
          </cell>
          <cell r="E342" t="str">
            <v>河北光华荣昌汽车部件有限公司</v>
          </cell>
          <cell r="F342" t="str">
            <v>河北工艺工程部</v>
          </cell>
          <cell r="G342" t="str">
            <v>工艺工程部</v>
          </cell>
          <cell r="H342" t="str">
            <v>冲压工艺工程师</v>
          </cell>
        </row>
        <row r="343">
          <cell r="B343" t="str">
            <v>王文娇</v>
          </cell>
          <cell r="C343" t="str">
            <v>女</v>
          </cell>
          <cell r="D343" t="str">
            <v>中台</v>
          </cell>
          <cell r="E343" t="str">
            <v>河北光华荣昌汽车部件有限公司</v>
          </cell>
          <cell r="F343" t="str">
            <v>河北财务管理部</v>
          </cell>
          <cell r="G343" t="str">
            <v>财务管理部</v>
          </cell>
          <cell r="H343" t="str">
            <v>资产会计</v>
          </cell>
        </row>
        <row r="344">
          <cell r="B344" t="str">
            <v>孟祥广</v>
          </cell>
          <cell r="C344" t="str">
            <v>男</v>
          </cell>
          <cell r="D344" t="str">
            <v>前台</v>
          </cell>
          <cell r="E344" t="str">
            <v>河北光华荣昌汽车部件有限公司</v>
          </cell>
          <cell r="F344" t="str">
            <v>座椅事业一部--金属件厂</v>
          </cell>
          <cell r="G344" t="str">
            <v>焊接车间</v>
          </cell>
          <cell r="H344" t="str">
            <v>焊工</v>
          </cell>
        </row>
        <row r="345">
          <cell r="B345" t="str">
            <v>齐松源</v>
          </cell>
          <cell r="C345" t="str">
            <v>男</v>
          </cell>
          <cell r="D345" t="str">
            <v>前台</v>
          </cell>
          <cell r="E345" t="str">
            <v>河北光华荣昌汽车部件有限公司</v>
          </cell>
          <cell r="F345" t="str">
            <v>座椅事业一部--座椅厂</v>
          </cell>
          <cell r="G345" t="str">
            <v>座椅总装车间</v>
          </cell>
          <cell r="H345" t="str">
            <v>组装工</v>
          </cell>
        </row>
        <row r="346">
          <cell r="B346" t="str">
            <v>赵梅煜</v>
          </cell>
          <cell r="C346" t="str">
            <v>女</v>
          </cell>
          <cell r="D346" t="str">
            <v>前台</v>
          </cell>
          <cell r="E346" t="str">
            <v>河北光华荣昌汽车部件有限公司</v>
          </cell>
          <cell r="F346" t="str">
            <v>后视镜事业部</v>
          </cell>
          <cell r="G346" t="str">
            <v>后视镜组装车间</v>
          </cell>
          <cell r="H346" t="str">
            <v>组装工</v>
          </cell>
        </row>
        <row r="347">
          <cell r="B347" t="str">
            <v>李利苹</v>
          </cell>
          <cell r="C347" t="str">
            <v>女</v>
          </cell>
          <cell r="D347" t="str">
            <v>前台</v>
          </cell>
          <cell r="E347" t="str">
            <v>河北光华荣昌汽车部件有限公司</v>
          </cell>
          <cell r="F347" t="str">
            <v>座椅事业一部--座椅厂</v>
          </cell>
          <cell r="G347" t="str">
            <v>缝纫车间</v>
          </cell>
          <cell r="H347" t="str">
            <v>缝纫工</v>
          </cell>
        </row>
        <row r="348">
          <cell r="B348" t="str">
            <v>李玉强</v>
          </cell>
          <cell r="C348" t="str">
            <v>男</v>
          </cell>
          <cell r="D348" t="str">
            <v>中台</v>
          </cell>
          <cell r="E348" t="str">
            <v>河北光华荣昌汽车部件有限公司</v>
          </cell>
          <cell r="F348" t="str">
            <v>河北工艺工程部</v>
          </cell>
          <cell r="G348" t="str">
            <v>试制车间</v>
          </cell>
          <cell r="H348" t="str">
            <v>新产品试制技工</v>
          </cell>
        </row>
        <row r="349">
          <cell r="B349" t="str">
            <v>葛文博</v>
          </cell>
          <cell r="C349" t="str">
            <v>男</v>
          </cell>
          <cell r="D349" t="str">
            <v>前台</v>
          </cell>
          <cell r="E349" t="str">
            <v>河北光华荣昌汽车部件有限公司</v>
          </cell>
          <cell r="F349" t="str">
            <v>座椅事业一部--金属件厂</v>
          </cell>
          <cell r="G349" t="str">
            <v>制造技术部-模具车间模具制造组</v>
          </cell>
          <cell r="H349" t="str">
            <v>数控铣学徒</v>
          </cell>
        </row>
        <row r="350">
          <cell r="B350" t="str">
            <v>宋骅骏</v>
          </cell>
          <cell r="C350" t="str">
            <v>男</v>
          </cell>
          <cell r="D350" t="str">
            <v>前台</v>
          </cell>
          <cell r="E350" t="str">
            <v>河北光华荣昌汽车部件有限公司</v>
          </cell>
          <cell r="F350" t="str">
            <v>后视镜事业部</v>
          </cell>
          <cell r="G350" t="str">
            <v>涂装车间</v>
          </cell>
          <cell r="H350" t="str">
            <v>操作工</v>
          </cell>
        </row>
        <row r="351">
          <cell r="B351" t="str">
            <v>张丽</v>
          </cell>
          <cell r="C351" t="str">
            <v>女</v>
          </cell>
          <cell r="D351" t="str">
            <v>前台</v>
          </cell>
          <cell r="E351" t="str">
            <v>河北光华荣昌汽车部件有限公司</v>
          </cell>
          <cell r="F351" t="str">
            <v>后视镜事业部</v>
          </cell>
          <cell r="G351" t="str">
            <v>后视镜组装车间</v>
          </cell>
          <cell r="H351" t="str">
            <v>组装工</v>
          </cell>
        </row>
        <row r="352">
          <cell r="B352" t="str">
            <v>冯玉兰</v>
          </cell>
          <cell r="C352" t="str">
            <v>女</v>
          </cell>
          <cell r="D352" t="str">
            <v>前台</v>
          </cell>
          <cell r="E352" t="str">
            <v>河北光华荣昌汽车部件有限公司</v>
          </cell>
          <cell r="F352" t="str">
            <v>后视镜事业部</v>
          </cell>
          <cell r="G352" t="str">
            <v>后视镜组装车间</v>
          </cell>
          <cell r="H352" t="str">
            <v>组装工</v>
          </cell>
        </row>
        <row r="353">
          <cell r="B353" t="str">
            <v>崔华玉</v>
          </cell>
          <cell r="C353" t="str">
            <v>男</v>
          </cell>
          <cell r="D353" t="str">
            <v>前台</v>
          </cell>
          <cell r="E353" t="str">
            <v>河北光华荣昌汽车部件有限公司</v>
          </cell>
          <cell r="F353" t="str">
            <v>座椅事业一部--座椅厂</v>
          </cell>
          <cell r="G353" t="str">
            <v>发泡车间</v>
          </cell>
          <cell r="H353" t="str">
            <v>发泡工</v>
          </cell>
        </row>
        <row r="354">
          <cell r="B354" t="str">
            <v>王志远</v>
          </cell>
          <cell r="C354" t="str">
            <v>男</v>
          </cell>
          <cell r="D354" t="str">
            <v>前台</v>
          </cell>
          <cell r="E354" t="str">
            <v>河北光华荣昌汽车部件有限公司</v>
          </cell>
          <cell r="F354" t="str">
            <v>座椅事业一部--座椅厂</v>
          </cell>
          <cell r="G354" t="str">
            <v>座椅总装车间</v>
          </cell>
          <cell r="H354" t="str">
            <v>组装工</v>
          </cell>
        </row>
        <row r="355">
          <cell r="B355" t="str">
            <v>李想</v>
          </cell>
          <cell r="C355" t="str">
            <v>男</v>
          </cell>
          <cell r="D355" t="str">
            <v>中台</v>
          </cell>
          <cell r="E355" t="str">
            <v>河北光华荣昌汽车部件有限公司</v>
          </cell>
          <cell r="F355" t="str">
            <v>河北工艺工程部</v>
          </cell>
          <cell r="G355" t="str">
            <v>工艺工程部</v>
          </cell>
          <cell r="H355" t="str">
            <v>管培生</v>
          </cell>
        </row>
        <row r="356">
          <cell r="B356" t="str">
            <v>张宇</v>
          </cell>
          <cell r="C356" t="str">
            <v>女</v>
          </cell>
          <cell r="D356" t="str">
            <v>前台</v>
          </cell>
          <cell r="E356" t="str">
            <v>河北光华荣昌汽车部件有限公司</v>
          </cell>
          <cell r="F356" t="str">
            <v>座椅事业一部--座椅厂</v>
          </cell>
          <cell r="G356" t="str">
            <v>缝纫车间</v>
          </cell>
          <cell r="H356" t="str">
            <v>缝纫工</v>
          </cell>
        </row>
        <row r="357">
          <cell r="B357" t="str">
            <v>于泽男</v>
          </cell>
          <cell r="C357" t="str">
            <v>男</v>
          </cell>
          <cell r="D357" t="str">
            <v>前台</v>
          </cell>
          <cell r="E357" t="str">
            <v>河北光华荣昌汽车部件有限公司</v>
          </cell>
          <cell r="F357" t="str">
            <v>后视镜事业部</v>
          </cell>
          <cell r="G357" t="str">
            <v>技术质量科</v>
          </cell>
          <cell r="H357" t="str">
            <v>管培生</v>
          </cell>
        </row>
        <row r="358">
          <cell r="B358" t="str">
            <v>闻琪</v>
          </cell>
          <cell r="C358" t="str">
            <v>女</v>
          </cell>
          <cell r="D358" t="str">
            <v>前台</v>
          </cell>
          <cell r="E358" t="str">
            <v>河北光华荣昌汽车部件有限公司</v>
          </cell>
          <cell r="F358" t="str">
            <v>座椅事业一部--金属件厂</v>
          </cell>
          <cell r="G358" t="str">
            <v>底座装配车间</v>
          </cell>
          <cell r="H358" t="str">
            <v>组装工</v>
          </cell>
        </row>
        <row r="359">
          <cell r="B359" t="str">
            <v>李树昶</v>
          </cell>
          <cell r="C359" t="str">
            <v>男</v>
          </cell>
          <cell r="D359" t="str">
            <v>前台</v>
          </cell>
          <cell r="E359" t="str">
            <v>河北光华荣昌汽车部件有限公司</v>
          </cell>
          <cell r="F359" t="str">
            <v>座椅事业一部--金属件厂</v>
          </cell>
          <cell r="G359" t="str">
            <v>焊接车间</v>
          </cell>
          <cell r="H359" t="str">
            <v>摆件工</v>
          </cell>
        </row>
        <row r="360">
          <cell r="B360" t="str">
            <v>刘海波</v>
          </cell>
          <cell r="C360" t="str">
            <v>男</v>
          </cell>
          <cell r="D360" t="str">
            <v>前台</v>
          </cell>
          <cell r="E360" t="str">
            <v>河北光华荣昌汽车部件有限公司</v>
          </cell>
          <cell r="F360" t="str">
            <v>座椅事业一部--金属件厂</v>
          </cell>
          <cell r="G360" t="str">
            <v>冲压弯管车间</v>
          </cell>
          <cell r="H360" t="str">
            <v>冲压工</v>
          </cell>
        </row>
        <row r="361">
          <cell r="B361" t="str">
            <v>陈志甲</v>
          </cell>
          <cell r="C361" t="str">
            <v>男</v>
          </cell>
          <cell r="D361" t="str">
            <v>前台</v>
          </cell>
          <cell r="E361" t="str">
            <v>河北光华荣昌汽车部件有限公司</v>
          </cell>
          <cell r="F361" t="str">
            <v>座椅事业一部--金属件厂</v>
          </cell>
          <cell r="G361" t="str">
            <v>底座装配车间</v>
          </cell>
          <cell r="H361" t="str">
            <v>组装工</v>
          </cell>
        </row>
        <row r="362">
          <cell r="B362" t="str">
            <v>米祥瑞</v>
          </cell>
          <cell r="C362" t="str">
            <v>男</v>
          </cell>
          <cell r="D362" t="str">
            <v>前台</v>
          </cell>
          <cell r="E362" t="str">
            <v>河北光华荣昌汽车部件有限公司</v>
          </cell>
          <cell r="F362" t="str">
            <v>座椅事业一部--座椅厂</v>
          </cell>
          <cell r="G362" t="str">
            <v>座椅总装车间</v>
          </cell>
          <cell r="H362" t="str">
            <v>组装工</v>
          </cell>
        </row>
        <row r="363">
          <cell r="B363" t="str">
            <v>米硕</v>
          </cell>
          <cell r="C363" t="str">
            <v>男</v>
          </cell>
          <cell r="D363" t="str">
            <v>前台</v>
          </cell>
          <cell r="E363" t="str">
            <v>河北光华荣昌汽车部件有限公司</v>
          </cell>
          <cell r="F363" t="str">
            <v>座椅事业一部--金属件厂</v>
          </cell>
          <cell r="G363" t="str">
            <v>生产管理科</v>
          </cell>
          <cell r="H363" t="str">
            <v>上料工</v>
          </cell>
        </row>
        <row r="364">
          <cell r="B364" t="str">
            <v>张永强</v>
          </cell>
          <cell r="C364" t="str">
            <v>男</v>
          </cell>
          <cell r="D364" t="str">
            <v>前台</v>
          </cell>
          <cell r="E364" t="str">
            <v>河北光华荣昌汽车部件有限公司</v>
          </cell>
          <cell r="F364" t="str">
            <v>座椅事业一部--金属件厂</v>
          </cell>
          <cell r="G364" t="str">
            <v>制造技术部-模具车间设计组</v>
          </cell>
          <cell r="H364" t="str">
            <v>冲压模具设计工程师</v>
          </cell>
        </row>
        <row r="365">
          <cell r="B365" t="str">
            <v>张海宇</v>
          </cell>
          <cell r="C365" t="str">
            <v>男</v>
          </cell>
          <cell r="D365" t="str">
            <v>前台</v>
          </cell>
          <cell r="E365" t="str">
            <v>河北光华荣昌汽车部件有限公司</v>
          </cell>
          <cell r="F365" t="str">
            <v>座椅事业一部--金属件厂</v>
          </cell>
          <cell r="G365" t="str">
            <v>焊接车间</v>
          </cell>
          <cell r="H365" t="str">
            <v>摆件工</v>
          </cell>
        </row>
        <row r="366">
          <cell r="B366" t="str">
            <v>曹亚杰</v>
          </cell>
          <cell r="C366" t="str">
            <v>女</v>
          </cell>
          <cell r="D366" t="str">
            <v>中台</v>
          </cell>
          <cell r="E366" t="str">
            <v>河北光华荣昌汽车部件有限公司</v>
          </cell>
          <cell r="F366" t="str">
            <v>河北箫驰公司</v>
          </cell>
          <cell r="G366" t="str">
            <v>箫驰公司</v>
          </cell>
          <cell r="H366" t="str">
            <v>统计员</v>
          </cell>
        </row>
        <row r="367">
          <cell r="B367" t="str">
            <v>张勇</v>
          </cell>
          <cell r="C367" t="str">
            <v>男</v>
          </cell>
          <cell r="D367" t="str">
            <v>前台</v>
          </cell>
          <cell r="E367" t="str">
            <v>河北光华荣昌汽车部件有限公司</v>
          </cell>
          <cell r="F367" t="str">
            <v>座椅事业一部--金属件厂</v>
          </cell>
          <cell r="G367" t="str">
            <v>制造技术部-模具车间模具制造组</v>
          </cell>
          <cell r="H367" t="str">
            <v>工装模具装配钳工</v>
          </cell>
        </row>
        <row r="368">
          <cell r="B368" t="str">
            <v>韩文彬</v>
          </cell>
          <cell r="C368" t="str">
            <v>男</v>
          </cell>
          <cell r="D368" t="str">
            <v>前台</v>
          </cell>
          <cell r="E368" t="str">
            <v>河北光华荣昌汽车部件有限公司</v>
          </cell>
          <cell r="F368" t="str">
            <v>座椅事业一部--金属件厂</v>
          </cell>
          <cell r="G368" t="str">
            <v>生产管理科</v>
          </cell>
          <cell r="H368" t="str">
            <v>叉车工（上料）</v>
          </cell>
        </row>
        <row r="369">
          <cell r="B369" t="str">
            <v>邢建彬</v>
          </cell>
          <cell r="C369" t="str">
            <v>男</v>
          </cell>
          <cell r="D369" t="str">
            <v>前台</v>
          </cell>
          <cell r="E369" t="str">
            <v>河北光华荣昌汽车部件有限公司</v>
          </cell>
          <cell r="F369" t="str">
            <v>座椅事业一部--金属件厂</v>
          </cell>
          <cell r="G369" t="str">
            <v>制造技术部-TPM</v>
          </cell>
          <cell r="H369" t="str">
            <v>弯管冲压保全</v>
          </cell>
        </row>
        <row r="370">
          <cell r="B370" t="str">
            <v>李新涛</v>
          </cell>
          <cell r="C370" t="str">
            <v>男</v>
          </cell>
          <cell r="D370" t="str">
            <v>前台</v>
          </cell>
          <cell r="E370" t="str">
            <v>河北光华荣昌汽车部件有限公司</v>
          </cell>
          <cell r="F370" t="str">
            <v>座椅事业一部--金属件厂</v>
          </cell>
          <cell r="G370" t="str">
            <v>制造技术部-模具车间设计组</v>
          </cell>
          <cell r="H370" t="str">
            <v>冲压模具设计工程师</v>
          </cell>
        </row>
        <row r="371">
          <cell r="B371" t="str">
            <v>杨占岭</v>
          </cell>
          <cell r="C371" t="str">
            <v>男</v>
          </cell>
          <cell r="D371" t="str">
            <v>前台</v>
          </cell>
          <cell r="E371" t="str">
            <v>河北光华荣昌汽车部件有限公司</v>
          </cell>
          <cell r="F371" t="str">
            <v>座椅事业一部--金属件厂</v>
          </cell>
          <cell r="G371" t="str">
            <v>冲压弯管车间</v>
          </cell>
          <cell r="H371" t="str">
            <v>冲压工</v>
          </cell>
        </row>
        <row r="372">
          <cell r="B372" t="str">
            <v>刘庆成</v>
          </cell>
          <cell r="C372" t="str">
            <v>男</v>
          </cell>
          <cell r="D372" t="str">
            <v>前台</v>
          </cell>
          <cell r="E372" t="str">
            <v>河北光华荣昌汽车部件有限公司</v>
          </cell>
          <cell r="F372" t="str">
            <v>座椅事业一部--金属件厂</v>
          </cell>
          <cell r="G372" t="str">
            <v>生产管理科</v>
          </cell>
          <cell r="H372" t="str">
            <v>叉车工（上料）</v>
          </cell>
        </row>
        <row r="373">
          <cell r="B373" t="str">
            <v>于立桩</v>
          </cell>
          <cell r="C373" t="str">
            <v>男</v>
          </cell>
          <cell r="D373" t="str">
            <v>前台</v>
          </cell>
          <cell r="E373" t="str">
            <v>河北光华荣昌汽车部件有限公司</v>
          </cell>
          <cell r="F373" t="str">
            <v>座椅事业一部--金属件厂</v>
          </cell>
          <cell r="G373" t="str">
            <v>底座装配车间</v>
          </cell>
          <cell r="H373" t="str">
            <v>组装工</v>
          </cell>
        </row>
        <row r="374">
          <cell r="B374" t="str">
            <v>杨小燕</v>
          </cell>
          <cell r="C374" t="str">
            <v>女</v>
          </cell>
          <cell r="D374" t="str">
            <v>前台</v>
          </cell>
          <cell r="E374" t="str">
            <v>河北光华荣昌汽车部件有限公司</v>
          </cell>
          <cell r="F374" t="str">
            <v>座椅事业一部--座椅厂</v>
          </cell>
          <cell r="G374" t="str">
            <v>缝纫车间</v>
          </cell>
          <cell r="H374" t="str">
            <v>缝纫工</v>
          </cell>
        </row>
        <row r="375">
          <cell r="B375" t="str">
            <v>董宪忠</v>
          </cell>
          <cell r="C375" t="str">
            <v>男</v>
          </cell>
          <cell r="D375" t="str">
            <v>前台</v>
          </cell>
          <cell r="E375" t="str">
            <v>河北光华荣昌汽车部件有限公司</v>
          </cell>
          <cell r="F375" t="str">
            <v>座椅事业一部--金属件厂</v>
          </cell>
          <cell r="G375" t="str">
            <v>制造技术部-TPM</v>
          </cell>
          <cell r="H375" t="str">
            <v>设备维修</v>
          </cell>
        </row>
        <row r="376">
          <cell r="B376" t="str">
            <v>邢恩玮</v>
          </cell>
          <cell r="C376" t="str">
            <v>男</v>
          </cell>
          <cell r="D376" t="str">
            <v>前台</v>
          </cell>
          <cell r="E376" t="str">
            <v>河北光华荣昌汽车部件有限公司</v>
          </cell>
          <cell r="F376" t="str">
            <v>座椅事业一部--座椅厂</v>
          </cell>
          <cell r="G376" t="str">
            <v>座椅总装车间</v>
          </cell>
          <cell r="H376" t="str">
            <v>组装工</v>
          </cell>
        </row>
        <row r="377">
          <cell r="B377" t="str">
            <v>宋琳珊</v>
          </cell>
          <cell r="C377" t="str">
            <v>女</v>
          </cell>
          <cell r="D377" t="str">
            <v>前台</v>
          </cell>
          <cell r="E377" t="str">
            <v>河北光华荣昌汽车部件有限公司</v>
          </cell>
          <cell r="F377" t="str">
            <v>后视镜事业部</v>
          </cell>
          <cell r="G377" t="str">
            <v>后视镜组装车间</v>
          </cell>
          <cell r="H377" t="str">
            <v>组装工</v>
          </cell>
        </row>
        <row r="378">
          <cell r="B378" t="str">
            <v>马金凤</v>
          </cell>
          <cell r="C378" t="str">
            <v>女</v>
          </cell>
          <cell r="D378" t="str">
            <v>前台</v>
          </cell>
          <cell r="E378" t="str">
            <v>河北光华荣昌汽车部件有限公司</v>
          </cell>
          <cell r="F378" t="str">
            <v>后视镜事业部</v>
          </cell>
          <cell r="G378" t="str">
            <v>注塑车间</v>
          </cell>
          <cell r="H378" t="str">
            <v>操作工</v>
          </cell>
        </row>
        <row r="379">
          <cell r="B379" t="str">
            <v>赵翔鹏</v>
          </cell>
          <cell r="C379" t="str">
            <v>男</v>
          </cell>
          <cell r="D379" t="str">
            <v>前台</v>
          </cell>
          <cell r="E379" t="str">
            <v>河北光华荣昌汽车部件有限公司</v>
          </cell>
          <cell r="F379" t="str">
            <v>座椅事业一部--金属件厂</v>
          </cell>
          <cell r="G379" t="str">
            <v>冲压弯管车间</v>
          </cell>
          <cell r="H379" t="str">
            <v>冲压工</v>
          </cell>
        </row>
        <row r="380">
          <cell r="B380" t="str">
            <v>高磊</v>
          </cell>
          <cell r="C380" t="str">
            <v>男</v>
          </cell>
          <cell r="D380" t="str">
            <v>前台</v>
          </cell>
          <cell r="E380" t="str">
            <v>河北光华荣昌汽车部件有限公司</v>
          </cell>
          <cell r="F380" t="str">
            <v>座椅事业一部--金属件厂</v>
          </cell>
          <cell r="G380" t="str">
            <v>焊接车间</v>
          </cell>
          <cell r="H380" t="str">
            <v>焊工</v>
          </cell>
        </row>
        <row r="381">
          <cell r="B381" t="str">
            <v>徐嘉乐</v>
          </cell>
          <cell r="C381" t="str">
            <v>男</v>
          </cell>
          <cell r="D381" t="str">
            <v>前台</v>
          </cell>
          <cell r="E381" t="str">
            <v>河北光华荣昌汽车部件有限公司</v>
          </cell>
          <cell r="F381" t="str">
            <v>座椅事业一部--金属件厂</v>
          </cell>
          <cell r="G381" t="str">
            <v>焊接车间</v>
          </cell>
          <cell r="H381" t="str">
            <v>摆件工</v>
          </cell>
        </row>
        <row r="382">
          <cell r="B382" t="str">
            <v>荣冬明</v>
          </cell>
          <cell r="C382" t="str">
            <v>男</v>
          </cell>
          <cell r="D382" t="str">
            <v>前台</v>
          </cell>
          <cell r="E382" t="str">
            <v>河北光华荣昌汽车部件有限公司</v>
          </cell>
          <cell r="F382" t="str">
            <v>座椅事业一部--金属件厂</v>
          </cell>
          <cell r="G382" t="str">
            <v>冲压弯管车间</v>
          </cell>
          <cell r="H382" t="str">
            <v>冲压工</v>
          </cell>
        </row>
        <row r="383">
          <cell r="B383" t="str">
            <v>滕奉艳</v>
          </cell>
          <cell r="C383" t="str">
            <v>女</v>
          </cell>
          <cell r="D383" t="str">
            <v>前台</v>
          </cell>
          <cell r="E383" t="str">
            <v>河北光华荣昌汽车部件有限公司</v>
          </cell>
          <cell r="F383" t="str">
            <v>座椅事业一部--金属件厂</v>
          </cell>
          <cell r="G383" t="str">
            <v>冲压弯管车间</v>
          </cell>
          <cell r="H383" t="str">
            <v>冲压工</v>
          </cell>
        </row>
        <row r="384">
          <cell r="B384" t="str">
            <v>王化成</v>
          </cell>
          <cell r="C384" t="str">
            <v>男</v>
          </cell>
          <cell r="D384" t="str">
            <v>前台</v>
          </cell>
          <cell r="E384" t="str">
            <v>河北光华荣昌汽车部件有限公司</v>
          </cell>
          <cell r="F384" t="str">
            <v>座椅事业一部--座椅厂</v>
          </cell>
          <cell r="G384" t="str">
            <v>座椅总装车间</v>
          </cell>
          <cell r="H384" t="str">
            <v>组装工</v>
          </cell>
        </row>
        <row r="385">
          <cell r="B385" t="str">
            <v>杨鸿涛</v>
          </cell>
          <cell r="C385" t="str">
            <v>男</v>
          </cell>
          <cell r="D385" t="str">
            <v>前台</v>
          </cell>
          <cell r="E385" t="str">
            <v>河北光华荣昌汽车部件有限公司</v>
          </cell>
          <cell r="F385" t="str">
            <v>座椅事业一部--座椅厂</v>
          </cell>
          <cell r="G385" t="str">
            <v>发泡车间</v>
          </cell>
          <cell r="H385" t="str">
            <v>发泡工</v>
          </cell>
        </row>
        <row r="386">
          <cell r="B386" t="str">
            <v>魏俊如</v>
          </cell>
          <cell r="C386" t="str">
            <v>女</v>
          </cell>
          <cell r="D386" t="str">
            <v>前台</v>
          </cell>
          <cell r="E386" t="str">
            <v>河北光华荣昌汽车部件有限公司</v>
          </cell>
          <cell r="F386" t="str">
            <v>后视镜事业部</v>
          </cell>
          <cell r="G386" t="str">
            <v>后视镜组装车间</v>
          </cell>
          <cell r="H386" t="str">
            <v>组装工</v>
          </cell>
        </row>
        <row r="387">
          <cell r="B387" t="str">
            <v>赵启皓</v>
          </cell>
          <cell r="C387" t="str">
            <v>男</v>
          </cell>
          <cell r="D387" t="str">
            <v>前台</v>
          </cell>
          <cell r="E387" t="str">
            <v>河北光华荣昌汽车部件有限公司</v>
          </cell>
          <cell r="F387" t="str">
            <v>座椅事业一部--座椅厂</v>
          </cell>
          <cell r="G387" t="str">
            <v>座椅总装车间</v>
          </cell>
          <cell r="H387" t="str">
            <v>组装工</v>
          </cell>
        </row>
        <row r="388">
          <cell r="B388" t="str">
            <v>王仁才</v>
          </cell>
          <cell r="C388" t="str">
            <v>男</v>
          </cell>
          <cell r="D388" t="str">
            <v>前台</v>
          </cell>
          <cell r="E388" t="str">
            <v>河北光华荣昌汽车部件有限公司</v>
          </cell>
          <cell r="F388" t="str">
            <v>座椅事业一部--金属件厂</v>
          </cell>
          <cell r="G388" t="str">
            <v>制造技术部-模具车间模具制造组</v>
          </cell>
          <cell r="H388" t="str">
            <v>工装模具装配钳工</v>
          </cell>
        </row>
        <row r="389">
          <cell r="B389" t="str">
            <v>樊军领</v>
          </cell>
          <cell r="C389" t="str">
            <v>男</v>
          </cell>
          <cell r="D389" t="str">
            <v>前台</v>
          </cell>
          <cell r="E389" t="str">
            <v>河北光华荣昌汽车部件有限公司</v>
          </cell>
          <cell r="F389" t="str">
            <v>座椅事业一部--金属件厂</v>
          </cell>
          <cell r="G389" t="str">
            <v>制造技术部-质量工艺科</v>
          </cell>
          <cell r="H389" t="str">
            <v>焊接工艺工程师</v>
          </cell>
        </row>
        <row r="390">
          <cell r="B390" t="str">
            <v>李明洋</v>
          </cell>
          <cell r="C390" t="str">
            <v>男</v>
          </cell>
          <cell r="D390" t="str">
            <v>前台</v>
          </cell>
          <cell r="E390" t="str">
            <v>河北光华荣昌汽车部件有限公司</v>
          </cell>
          <cell r="F390" t="str">
            <v>座椅事业一部--金属件厂</v>
          </cell>
          <cell r="G390" t="str">
            <v>底座装配车间</v>
          </cell>
          <cell r="H390" t="str">
            <v>组装工</v>
          </cell>
        </row>
        <row r="391">
          <cell r="B391" t="str">
            <v>李博峰</v>
          </cell>
          <cell r="C391" t="str">
            <v>男</v>
          </cell>
          <cell r="D391" t="str">
            <v>前台</v>
          </cell>
          <cell r="E391" t="str">
            <v>河北光华荣昌汽车部件有限公司</v>
          </cell>
          <cell r="F391" t="str">
            <v>座椅事业一部--金属件厂</v>
          </cell>
          <cell r="G391" t="str">
            <v>制造技术部-模具车间模具制造组</v>
          </cell>
          <cell r="H391" t="str">
            <v>工装模具装配钳工</v>
          </cell>
        </row>
        <row r="392">
          <cell r="B392" t="str">
            <v>胡文静</v>
          </cell>
          <cell r="C392" t="str">
            <v>女</v>
          </cell>
          <cell r="D392" t="str">
            <v>前台</v>
          </cell>
          <cell r="E392" t="str">
            <v>河北光华荣昌汽车部件有限公司</v>
          </cell>
          <cell r="F392" t="str">
            <v>后视镜事业部</v>
          </cell>
          <cell r="G392" t="str">
            <v>注塑车间</v>
          </cell>
          <cell r="H392" t="str">
            <v>操作工</v>
          </cell>
        </row>
        <row r="393">
          <cell r="B393" t="str">
            <v>王健</v>
          </cell>
          <cell r="C393" t="str">
            <v>男</v>
          </cell>
          <cell r="D393" t="str">
            <v>前台</v>
          </cell>
          <cell r="E393" t="str">
            <v>河北光华荣昌汽车部件有限公司</v>
          </cell>
          <cell r="F393" t="str">
            <v>座椅事业一部--金属件厂</v>
          </cell>
          <cell r="G393" t="str">
            <v>焊接车间</v>
          </cell>
          <cell r="H393" t="str">
            <v>双头车操作工</v>
          </cell>
        </row>
        <row r="394">
          <cell r="B394" t="str">
            <v>杜志贤</v>
          </cell>
          <cell r="C394" t="str">
            <v>男</v>
          </cell>
          <cell r="D394" t="str">
            <v>前台</v>
          </cell>
          <cell r="E394" t="str">
            <v>河北光华荣昌汽车部件有限公司</v>
          </cell>
          <cell r="F394" t="str">
            <v>座椅事业一部--金属件厂</v>
          </cell>
          <cell r="G394" t="str">
            <v>焊接车间</v>
          </cell>
          <cell r="H394" t="str">
            <v>双头车操作工</v>
          </cell>
        </row>
        <row r="395">
          <cell r="B395" t="str">
            <v>石家鹏</v>
          </cell>
          <cell r="C395" t="str">
            <v>男</v>
          </cell>
          <cell r="D395" t="str">
            <v>前台</v>
          </cell>
          <cell r="E395" t="str">
            <v>河北光华荣昌汽车部件有限公司</v>
          </cell>
          <cell r="F395" t="str">
            <v>座椅事业一部--金属件厂</v>
          </cell>
          <cell r="G395" t="str">
            <v>制造技术部-质量工艺科</v>
          </cell>
          <cell r="H395" t="str">
            <v>过程质量工程师</v>
          </cell>
        </row>
        <row r="396">
          <cell r="B396" t="str">
            <v>王福德</v>
          </cell>
          <cell r="C396" t="str">
            <v>男</v>
          </cell>
          <cell r="D396" t="str">
            <v>前台</v>
          </cell>
          <cell r="E396" t="str">
            <v>河北光华荣昌汽车部件有限公司</v>
          </cell>
          <cell r="F396" t="str">
            <v>座椅事业一部--金属件厂</v>
          </cell>
          <cell r="G396" t="str">
            <v>生产管理科</v>
          </cell>
          <cell r="H396" t="str">
            <v>叉车工（上料）</v>
          </cell>
        </row>
        <row r="397">
          <cell r="B397" t="str">
            <v>李荣宽</v>
          </cell>
          <cell r="C397" t="str">
            <v>男</v>
          </cell>
          <cell r="D397" t="str">
            <v>前台</v>
          </cell>
          <cell r="E397" t="str">
            <v>河北光华荣昌汽车部件有限公司</v>
          </cell>
          <cell r="F397" t="str">
            <v>后视镜事业部</v>
          </cell>
          <cell r="G397" t="str">
            <v>注塑车间</v>
          </cell>
          <cell r="H397" t="str">
            <v>操作工</v>
          </cell>
        </row>
        <row r="398">
          <cell r="B398" t="str">
            <v>郭来祥</v>
          </cell>
          <cell r="C398" t="str">
            <v>男</v>
          </cell>
          <cell r="D398" t="str">
            <v>前台</v>
          </cell>
          <cell r="E398" t="str">
            <v>河北光华荣昌汽车部件有限公司</v>
          </cell>
          <cell r="F398" t="str">
            <v>座椅事业一部--座椅厂</v>
          </cell>
          <cell r="G398" t="str">
            <v>座椅总装车间</v>
          </cell>
          <cell r="H398" t="str">
            <v>组装工</v>
          </cell>
        </row>
        <row r="399">
          <cell r="B399" t="str">
            <v>闻龙超</v>
          </cell>
          <cell r="C399" t="str">
            <v>男</v>
          </cell>
          <cell r="D399" t="str">
            <v>前台</v>
          </cell>
          <cell r="E399" t="str">
            <v>河北光华荣昌汽车部件有限公司</v>
          </cell>
          <cell r="F399" t="str">
            <v>座椅事业一部--金属件厂</v>
          </cell>
          <cell r="G399" t="str">
            <v>底座装配车间</v>
          </cell>
          <cell r="H399" t="str">
            <v>组装工</v>
          </cell>
        </row>
        <row r="400">
          <cell r="B400" t="str">
            <v>李帅霖</v>
          </cell>
          <cell r="C400" t="str">
            <v>男</v>
          </cell>
          <cell r="D400" t="str">
            <v>前台</v>
          </cell>
          <cell r="E400" t="str">
            <v>河北光华荣昌汽车部件有限公司</v>
          </cell>
          <cell r="F400" t="str">
            <v>后视镜事业部</v>
          </cell>
          <cell r="G400" t="str">
            <v>后视镜组装车间</v>
          </cell>
          <cell r="H400" t="str">
            <v>组装工</v>
          </cell>
        </row>
        <row r="401">
          <cell r="B401" t="str">
            <v>宝梦展</v>
          </cell>
          <cell r="C401" t="str">
            <v>男</v>
          </cell>
          <cell r="D401" t="str">
            <v>前台</v>
          </cell>
          <cell r="E401" t="str">
            <v>河北光华荣昌汽车部件有限公司</v>
          </cell>
          <cell r="F401" t="str">
            <v>座椅事业一部--座椅厂</v>
          </cell>
          <cell r="G401" t="str">
            <v>座椅总装车间</v>
          </cell>
          <cell r="H401" t="str">
            <v>组装工</v>
          </cell>
        </row>
        <row r="402">
          <cell r="B402" t="str">
            <v>于桂良</v>
          </cell>
          <cell r="C402" t="str">
            <v>男</v>
          </cell>
          <cell r="D402" t="str">
            <v>前台</v>
          </cell>
          <cell r="E402" t="str">
            <v>河北光华荣昌汽车部件有限公司</v>
          </cell>
          <cell r="F402" t="str">
            <v>座椅事业一部--金属件厂</v>
          </cell>
          <cell r="G402" t="str">
            <v>冲压弯管车间</v>
          </cell>
          <cell r="H402" t="str">
            <v>冲压工</v>
          </cell>
        </row>
        <row r="403">
          <cell r="B403" t="str">
            <v>刘龙祥</v>
          </cell>
          <cell r="C403" t="str">
            <v>男</v>
          </cell>
          <cell r="D403" t="str">
            <v>前台</v>
          </cell>
          <cell r="E403" t="str">
            <v>河北光华荣昌汽车部件有限公司</v>
          </cell>
          <cell r="F403" t="str">
            <v>座椅事业一部--金属件厂</v>
          </cell>
          <cell r="G403" t="str">
            <v>焊接车间</v>
          </cell>
          <cell r="H403" t="str">
            <v>摆件工</v>
          </cell>
        </row>
        <row r="404">
          <cell r="B404" t="str">
            <v>刘景硕</v>
          </cell>
          <cell r="C404" t="str">
            <v>男</v>
          </cell>
          <cell r="D404" t="str">
            <v>前台</v>
          </cell>
          <cell r="E404" t="str">
            <v>河北光华荣昌汽车部件有限公司</v>
          </cell>
          <cell r="F404" t="str">
            <v>座椅事业一部--金属件厂</v>
          </cell>
          <cell r="G404" t="str">
            <v>冲压弯管车间</v>
          </cell>
          <cell r="H404" t="str">
            <v>冲压工</v>
          </cell>
        </row>
        <row r="405">
          <cell r="B405" t="str">
            <v>刘哲</v>
          </cell>
          <cell r="C405" t="str">
            <v>男</v>
          </cell>
          <cell r="D405" t="str">
            <v>前台</v>
          </cell>
          <cell r="E405" t="str">
            <v>河北光华荣昌汽车部件有限公司</v>
          </cell>
          <cell r="F405" t="str">
            <v>座椅事业一部--金属件厂</v>
          </cell>
          <cell r="G405" t="str">
            <v>底座装配车间</v>
          </cell>
          <cell r="H405" t="str">
            <v>组装工</v>
          </cell>
        </row>
        <row r="406">
          <cell r="B406" t="str">
            <v>于兆轩</v>
          </cell>
          <cell r="C406" t="str">
            <v>男</v>
          </cell>
          <cell r="D406" t="str">
            <v>前台</v>
          </cell>
          <cell r="E406" t="str">
            <v>河北光华荣昌汽车部件有限公司</v>
          </cell>
          <cell r="F406" t="str">
            <v>座椅事业一部--座椅厂</v>
          </cell>
          <cell r="G406" t="str">
            <v>座椅总装车间</v>
          </cell>
          <cell r="H406" t="str">
            <v>组装工</v>
          </cell>
        </row>
        <row r="407">
          <cell r="B407" t="str">
            <v>田金梅</v>
          </cell>
          <cell r="C407" t="str">
            <v>女</v>
          </cell>
          <cell r="D407" t="str">
            <v>前台</v>
          </cell>
          <cell r="E407" t="str">
            <v>河北光华荣昌汽车部件有限公司</v>
          </cell>
          <cell r="F407" t="str">
            <v>座椅事业一部--座椅厂</v>
          </cell>
          <cell r="G407" t="str">
            <v>发泡车间</v>
          </cell>
          <cell r="H407" t="str">
            <v>发泡工</v>
          </cell>
        </row>
        <row r="408">
          <cell r="B408" t="str">
            <v>王富民</v>
          </cell>
          <cell r="C408" t="str">
            <v>男</v>
          </cell>
          <cell r="D408" t="str">
            <v>前台</v>
          </cell>
          <cell r="E408" t="str">
            <v>河北光华荣昌汽车部件有限公司</v>
          </cell>
          <cell r="F408" t="str">
            <v>座椅事业一部--座椅厂</v>
          </cell>
          <cell r="G408" t="str">
            <v>座椅总装车间</v>
          </cell>
          <cell r="H408" t="str">
            <v>组装工</v>
          </cell>
        </row>
        <row r="409">
          <cell r="B409" t="str">
            <v>卢宇州</v>
          </cell>
          <cell r="C409" t="str">
            <v>男</v>
          </cell>
          <cell r="D409" t="str">
            <v>前台</v>
          </cell>
          <cell r="E409" t="str">
            <v>河北光华荣昌汽车部件有限公司</v>
          </cell>
          <cell r="F409" t="str">
            <v>座椅事业一部--金属件厂</v>
          </cell>
          <cell r="G409" t="str">
            <v>底座装配车间</v>
          </cell>
          <cell r="H409" t="str">
            <v>组装工</v>
          </cell>
        </row>
        <row r="410">
          <cell r="B410" t="str">
            <v>郭仕鹏</v>
          </cell>
          <cell r="C410" t="str">
            <v>男</v>
          </cell>
          <cell r="D410" t="str">
            <v>前台</v>
          </cell>
          <cell r="E410" t="str">
            <v>河北光华荣昌汽车部件有限公司</v>
          </cell>
          <cell r="F410" t="str">
            <v>座椅事业一部--座椅厂</v>
          </cell>
          <cell r="G410" t="str">
            <v>总经办-销售服务科</v>
          </cell>
          <cell r="H410" t="str">
            <v>工装维修</v>
          </cell>
        </row>
        <row r="411">
          <cell r="B411" t="str">
            <v>王世伟</v>
          </cell>
          <cell r="C411" t="str">
            <v>男</v>
          </cell>
          <cell r="D411" t="str">
            <v>前台</v>
          </cell>
          <cell r="E411" t="str">
            <v>河北光华荣昌汽车部件有限公司</v>
          </cell>
          <cell r="F411" t="str">
            <v>座椅事业一部--座椅厂</v>
          </cell>
          <cell r="G411" t="str">
            <v>座椅总装车间</v>
          </cell>
          <cell r="H411" t="str">
            <v>组装工</v>
          </cell>
        </row>
        <row r="412">
          <cell r="B412" t="str">
            <v>文晓雪</v>
          </cell>
          <cell r="C412" t="str">
            <v>女</v>
          </cell>
          <cell r="D412" t="str">
            <v>前台</v>
          </cell>
          <cell r="E412" t="str">
            <v>河北光华荣昌汽车部件有限公司</v>
          </cell>
          <cell r="F412" t="str">
            <v>座椅事业一部--座椅厂</v>
          </cell>
          <cell r="G412" t="str">
            <v>座椅总装车间</v>
          </cell>
          <cell r="H412" t="str">
            <v>组装工</v>
          </cell>
        </row>
        <row r="413">
          <cell r="B413" t="str">
            <v>吕家申</v>
          </cell>
          <cell r="C413" t="str">
            <v>男</v>
          </cell>
          <cell r="D413" t="str">
            <v>前台</v>
          </cell>
          <cell r="E413" t="str">
            <v>河北光华荣昌汽车部件有限公司</v>
          </cell>
          <cell r="F413" t="str">
            <v>座椅事业一部--座椅厂</v>
          </cell>
          <cell r="G413" t="str">
            <v>发泡车间</v>
          </cell>
          <cell r="H413" t="str">
            <v>发泡工</v>
          </cell>
        </row>
        <row r="414">
          <cell r="B414" t="str">
            <v>蒋晨雨</v>
          </cell>
          <cell r="C414" t="str">
            <v>男</v>
          </cell>
          <cell r="D414" t="str">
            <v>前台</v>
          </cell>
          <cell r="E414" t="str">
            <v>河北光华荣昌汽车部件有限公司</v>
          </cell>
          <cell r="F414" t="str">
            <v>座椅事业一部--金属件厂</v>
          </cell>
          <cell r="G414" t="str">
            <v>冲压弯管车间</v>
          </cell>
          <cell r="H414" t="str">
            <v>前工序操作工</v>
          </cell>
        </row>
        <row r="415">
          <cell r="B415" t="str">
            <v>张德义</v>
          </cell>
          <cell r="C415" t="str">
            <v>男</v>
          </cell>
          <cell r="D415" t="str">
            <v>前台</v>
          </cell>
          <cell r="E415" t="str">
            <v>河北光华荣昌汽车部件有限公司</v>
          </cell>
          <cell r="F415" t="str">
            <v>座椅事业一部--金属件厂</v>
          </cell>
          <cell r="G415" t="str">
            <v>焊接车间</v>
          </cell>
          <cell r="H415" t="str">
            <v>焊工</v>
          </cell>
        </row>
        <row r="416">
          <cell r="B416" t="str">
            <v>梁晓锋</v>
          </cell>
          <cell r="C416" t="str">
            <v>男</v>
          </cell>
          <cell r="D416" t="str">
            <v>前台</v>
          </cell>
          <cell r="E416" t="str">
            <v>河北光华荣昌汽车部件有限公司</v>
          </cell>
          <cell r="F416" t="str">
            <v>座椅事业一部--金属件厂</v>
          </cell>
          <cell r="G416" t="str">
            <v>冲压弯管车间</v>
          </cell>
          <cell r="H416" t="str">
            <v>冲压工</v>
          </cell>
        </row>
        <row r="417">
          <cell r="B417" t="str">
            <v>陈刚</v>
          </cell>
          <cell r="C417" t="str">
            <v>男</v>
          </cell>
          <cell r="D417" t="str">
            <v>前台</v>
          </cell>
          <cell r="E417" t="str">
            <v>河北光华荣昌汽车部件有限公司</v>
          </cell>
          <cell r="F417" t="str">
            <v>座椅事业一部--金属件厂</v>
          </cell>
          <cell r="G417" t="str">
            <v>金属件厂</v>
          </cell>
          <cell r="H417" t="str">
            <v>金属件厂厂长</v>
          </cell>
        </row>
        <row r="418">
          <cell r="B418" t="str">
            <v>张一莹</v>
          </cell>
          <cell r="C418" t="str">
            <v>女</v>
          </cell>
          <cell r="D418" t="str">
            <v>前台</v>
          </cell>
          <cell r="E418" t="str">
            <v>河北光华荣昌汽车部件有限公司</v>
          </cell>
          <cell r="F418" t="str">
            <v>座椅事业一部--座椅厂</v>
          </cell>
          <cell r="G418" t="str">
            <v>缝纫车间</v>
          </cell>
          <cell r="H418" t="str">
            <v>缝纫工</v>
          </cell>
        </row>
        <row r="419">
          <cell r="B419" t="str">
            <v>张涵</v>
          </cell>
          <cell r="C419" t="str">
            <v>男</v>
          </cell>
          <cell r="D419" t="str">
            <v>前台</v>
          </cell>
          <cell r="E419" t="str">
            <v>河北光华荣昌汽车部件有限公司</v>
          </cell>
          <cell r="F419" t="str">
            <v>座椅事业一部--座椅厂</v>
          </cell>
          <cell r="G419" t="str">
            <v>制造技术部</v>
          </cell>
          <cell r="H419" t="str">
            <v>体系员</v>
          </cell>
        </row>
        <row r="420">
          <cell r="B420" t="str">
            <v>赵长楷</v>
          </cell>
          <cell r="C420" t="str">
            <v>男</v>
          </cell>
          <cell r="D420" t="str">
            <v>前台</v>
          </cell>
          <cell r="E420" t="str">
            <v>河北光华荣昌汽车部件有限公司</v>
          </cell>
          <cell r="F420" t="str">
            <v>座椅事业一部--金属件厂</v>
          </cell>
          <cell r="G420" t="str">
            <v>冲压弯管车间</v>
          </cell>
          <cell r="H420" t="str">
            <v>冲压工</v>
          </cell>
        </row>
        <row r="421">
          <cell r="B421" t="str">
            <v>闻龙庆</v>
          </cell>
          <cell r="C421" t="str">
            <v>男</v>
          </cell>
          <cell r="D421" t="str">
            <v>前台</v>
          </cell>
          <cell r="E421" t="str">
            <v>河北光华荣昌汽车部件有限公司</v>
          </cell>
          <cell r="F421" t="str">
            <v>座椅事业一部--金属件厂</v>
          </cell>
          <cell r="G421" t="str">
            <v>制造技术部-质量工艺科</v>
          </cell>
          <cell r="H421" t="str">
            <v>过程质量工程师</v>
          </cell>
        </row>
        <row r="422">
          <cell r="B422" t="str">
            <v>邓春辉</v>
          </cell>
          <cell r="C422" t="str">
            <v>女</v>
          </cell>
          <cell r="D422" t="str">
            <v>前台</v>
          </cell>
          <cell r="E422" t="str">
            <v>河北光华荣昌汽车部件有限公司</v>
          </cell>
          <cell r="F422" t="str">
            <v>后视镜事业部</v>
          </cell>
          <cell r="G422" t="str">
            <v>后视镜组装车间</v>
          </cell>
          <cell r="H422" t="str">
            <v>组装工</v>
          </cell>
        </row>
        <row r="423">
          <cell r="B423" t="str">
            <v>韩雪</v>
          </cell>
          <cell r="C423" t="str">
            <v>女</v>
          </cell>
          <cell r="D423" t="str">
            <v>前台</v>
          </cell>
          <cell r="E423" t="str">
            <v>河北光华荣昌汽车部件有限公司</v>
          </cell>
          <cell r="F423" t="str">
            <v>后视镜事业部</v>
          </cell>
          <cell r="G423" t="str">
            <v>后视镜组装车间</v>
          </cell>
          <cell r="H423" t="str">
            <v>组装工</v>
          </cell>
        </row>
        <row r="424">
          <cell r="B424" t="str">
            <v>马少崧</v>
          </cell>
          <cell r="C424" t="str">
            <v>男</v>
          </cell>
          <cell r="D424" t="str">
            <v>前台</v>
          </cell>
          <cell r="E424" t="str">
            <v>河北光华荣昌汽车部件有限公司</v>
          </cell>
          <cell r="F424" t="str">
            <v>座椅事业一部--金属件厂</v>
          </cell>
          <cell r="G424" t="str">
            <v>制造技术部-模具车间设计组</v>
          </cell>
          <cell r="H424" t="str">
            <v>管培生</v>
          </cell>
        </row>
        <row r="425">
          <cell r="B425" t="str">
            <v>邢凯月</v>
          </cell>
          <cell r="C425" t="str">
            <v>女</v>
          </cell>
          <cell r="D425" t="str">
            <v>前台</v>
          </cell>
          <cell r="E425" t="str">
            <v>河北光华荣昌汽车部件有限公司</v>
          </cell>
          <cell r="F425" t="str">
            <v>座椅事业一部--金属件厂</v>
          </cell>
          <cell r="G425" t="str">
            <v>制造技术部-质量工艺科</v>
          </cell>
          <cell r="H425" t="str">
            <v>外检员</v>
          </cell>
        </row>
        <row r="426">
          <cell r="B426" t="str">
            <v>杨莉莉</v>
          </cell>
          <cell r="C426" t="str">
            <v>女</v>
          </cell>
          <cell r="D426" t="str">
            <v>前台</v>
          </cell>
          <cell r="E426" t="str">
            <v>河北光华荣昌汽车部件有限公司</v>
          </cell>
          <cell r="F426" t="str">
            <v>座椅事业一部--金属件厂</v>
          </cell>
          <cell r="G426" t="str">
            <v>底座装配车间</v>
          </cell>
          <cell r="H426" t="str">
            <v>组装工</v>
          </cell>
        </row>
        <row r="427">
          <cell r="B427" t="str">
            <v>刘瑞杰</v>
          </cell>
          <cell r="C427" t="str">
            <v>男</v>
          </cell>
          <cell r="D427" t="str">
            <v>前台</v>
          </cell>
          <cell r="E427" t="str">
            <v>河北光华荣昌汽车部件有限公司</v>
          </cell>
          <cell r="F427" t="str">
            <v>座椅事业一部--金属件厂</v>
          </cell>
          <cell r="G427" t="str">
            <v>生产管理科</v>
          </cell>
          <cell r="H427" t="str">
            <v>库管员</v>
          </cell>
        </row>
        <row r="428">
          <cell r="B428" t="str">
            <v>吕文贺</v>
          </cell>
          <cell r="C428" t="str">
            <v>男</v>
          </cell>
          <cell r="D428" t="str">
            <v>前台</v>
          </cell>
          <cell r="E428" t="str">
            <v>河北光华荣昌汽车部件有限公司</v>
          </cell>
          <cell r="F428" t="str">
            <v>后视镜事业部</v>
          </cell>
          <cell r="G428" t="str">
            <v>后视镜组装车间</v>
          </cell>
          <cell r="H428" t="str">
            <v>组装工</v>
          </cell>
        </row>
        <row r="429">
          <cell r="B429" t="str">
            <v>李元</v>
          </cell>
          <cell r="C429" t="str">
            <v>男</v>
          </cell>
          <cell r="D429" t="str">
            <v>前台</v>
          </cell>
          <cell r="E429" t="str">
            <v>河北光华荣昌汽车部件有限公司</v>
          </cell>
          <cell r="F429" t="str">
            <v>座椅事业一部--金属件厂</v>
          </cell>
          <cell r="G429" t="str">
            <v>焊接车间</v>
          </cell>
          <cell r="H429" t="str">
            <v>摆件工</v>
          </cell>
        </row>
        <row r="430">
          <cell r="B430" t="str">
            <v>杨玉香</v>
          </cell>
          <cell r="C430" t="str">
            <v>女</v>
          </cell>
          <cell r="D430" t="str">
            <v>前台</v>
          </cell>
          <cell r="E430" t="str">
            <v>河北光华荣昌汽车部件有限公司</v>
          </cell>
          <cell r="F430" t="str">
            <v>座椅事业一部--座椅厂</v>
          </cell>
          <cell r="G430" t="str">
            <v>座椅总装车间</v>
          </cell>
          <cell r="H430" t="str">
            <v>检验员</v>
          </cell>
        </row>
        <row r="431">
          <cell r="B431" t="str">
            <v>张梦凡</v>
          </cell>
          <cell r="C431" t="str">
            <v>女</v>
          </cell>
          <cell r="D431" t="str">
            <v>前台</v>
          </cell>
          <cell r="E431" t="str">
            <v>河北光华荣昌汽车部件有限公司</v>
          </cell>
          <cell r="F431" t="str">
            <v>座椅事业一部--金属件厂</v>
          </cell>
          <cell r="G431" t="str">
            <v>总经办-安环科</v>
          </cell>
          <cell r="H431" t="str">
            <v>安环文员</v>
          </cell>
        </row>
        <row r="432">
          <cell r="B432" t="str">
            <v>王訾强</v>
          </cell>
          <cell r="C432" t="str">
            <v>男</v>
          </cell>
          <cell r="D432" t="str">
            <v>前台</v>
          </cell>
          <cell r="E432" t="str">
            <v>河北光华荣昌汽车部件有限公司</v>
          </cell>
          <cell r="F432" t="str">
            <v>座椅事业一部--座椅厂</v>
          </cell>
          <cell r="G432" t="str">
            <v>座椅总装车间</v>
          </cell>
          <cell r="H432" t="str">
            <v>组装工</v>
          </cell>
        </row>
        <row r="433">
          <cell r="B433" t="str">
            <v>王文轩</v>
          </cell>
          <cell r="C433" t="str">
            <v>男</v>
          </cell>
          <cell r="D433" t="str">
            <v>前台</v>
          </cell>
          <cell r="E433" t="str">
            <v>河北光华荣昌汽车部件有限公司</v>
          </cell>
          <cell r="F433" t="str">
            <v>座椅事业一部--座椅厂</v>
          </cell>
          <cell r="G433" t="str">
            <v>制造技术部-质量工艺科</v>
          </cell>
          <cell r="H433" t="str">
            <v>过程质量工程师</v>
          </cell>
        </row>
        <row r="434">
          <cell r="B434" t="str">
            <v>孟宁宁</v>
          </cell>
          <cell r="C434" t="str">
            <v>男</v>
          </cell>
          <cell r="D434" t="str">
            <v>中台</v>
          </cell>
          <cell r="E434" t="str">
            <v>河北光华荣昌汽车部件有限公司</v>
          </cell>
          <cell r="F434" t="str">
            <v>河北综合管理部</v>
          </cell>
          <cell r="G434" t="str">
            <v>行政管理科</v>
          </cell>
          <cell r="H434" t="str">
            <v>食堂/厨师</v>
          </cell>
        </row>
        <row r="435">
          <cell r="B435" t="str">
            <v>刘振煊</v>
          </cell>
          <cell r="C435" t="str">
            <v>男</v>
          </cell>
          <cell r="D435" t="str">
            <v>前台</v>
          </cell>
          <cell r="E435" t="str">
            <v>河北光华荣昌汽车部件有限公司</v>
          </cell>
          <cell r="F435" t="str">
            <v>座椅事业一部--金属件厂</v>
          </cell>
          <cell r="G435" t="str">
            <v>焊接车间</v>
          </cell>
          <cell r="H435" t="str">
            <v>摆件工</v>
          </cell>
        </row>
        <row r="436">
          <cell r="B436" t="str">
            <v>张志城</v>
          </cell>
          <cell r="C436" t="str">
            <v>男</v>
          </cell>
          <cell r="D436" t="str">
            <v>前台</v>
          </cell>
          <cell r="E436" t="str">
            <v>河北光华荣昌汽车部件有限公司</v>
          </cell>
          <cell r="F436" t="str">
            <v>座椅事业一部--金属件厂</v>
          </cell>
          <cell r="G436" t="str">
            <v>制造技术部-质量工艺科</v>
          </cell>
          <cell r="H436" t="str">
            <v>焊接质检</v>
          </cell>
        </row>
        <row r="437">
          <cell r="B437" t="str">
            <v>刘希伟</v>
          </cell>
          <cell r="C437" t="str">
            <v>男</v>
          </cell>
          <cell r="D437" t="str">
            <v>前台</v>
          </cell>
          <cell r="E437" t="str">
            <v>河北光华荣昌汽车部件有限公司</v>
          </cell>
          <cell r="F437" t="str">
            <v>座椅事业一部--金属件厂</v>
          </cell>
          <cell r="G437" t="str">
            <v>焊接车间</v>
          </cell>
          <cell r="H437" t="str">
            <v>焊工</v>
          </cell>
        </row>
        <row r="438">
          <cell r="B438" t="str">
            <v>邢贺然</v>
          </cell>
          <cell r="C438" t="str">
            <v>男</v>
          </cell>
          <cell r="D438" t="str">
            <v>前台</v>
          </cell>
          <cell r="E438" t="str">
            <v>河北光华荣昌汽车部件有限公司</v>
          </cell>
          <cell r="F438" t="str">
            <v>座椅事业一部--座椅厂</v>
          </cell>
          <cell r="G438" t="str">
            <v>发泡车间</v>
          </cell>
          <cell r="H438" t="str">
            <v>发泡工</v>
          </cell>
        </row>
        <row r="439">
          <cell r="B439" t="str">
            <v>孙文晶</v>
          </cell>
          <cell r="C439" t="str">
            <v>女</v>
          </cell>
          <cell r="D439" t="str">
            <v>前台</v>
          </cell>
          <cell r="E439" t="str">
            <v>河北光华荣昌汽车部件有限公司</v>
          </cell>
          <cell r="F439" t="str">
            <v>后视镜事业部</v>
          </cell>
          <cell r="G439" t="str">
            <v>后视镜组装车间</v>
          </cell>
          <cell r="H439" t="str">
            <v>组装工</v>
          </cell>
        </row>
        <row r="440">
          <cell r="B440" t="str">
            <v>张博涵</v>
          </cell>
          <cell r="C440" t="str">
            <v>男</v>
          </cell>
          <cell r="D440" t="str">
            <v>前台</v>
          </cell>
          <cell r="E440" t="str">
            <v>河北光华荣昌汽车部件有限公司</v>
          </cell>
          <cell r="F440" t="str">
            <v>后视镜事业部</v>
          </cell>
          <cell r="G440" t="str">
            <v>后视镜组装车间</v>
          </cell>
          <cell r="H440" t="str">
            <v>组装工</v>
          </cell>
        </row>
        <row r="441">
          <cell r="B441" t="str">
            <v>马文博</v>
          </cell>
          <cell r="C441" t="str">
            <v>男</v>
          </cell>
          <cell r="D441" t="str">
            <v>前台</v>
          </cell>
          <cell r="E441" t="str">
            <v>河北光华荣昌汽车部件有限公司</v>
          </cell>
          <cell r="F441" t="str">
            <v>座椅事业一部--金属件厂</v>
          </cell>
          <cell r="G441" t="str">
            <v>焊接车间</v>
          </cell>
          <cell r="H441" t="str">
            <v>焊工</v>
          </cell>
        </row>
        <row r="442">
          <cell r="B442" t="str">
            <v>韩政邦</v>
          </cell>
          <cell r="C442" t="str">
            <v>男</v>
          </cell>
          <cell r="D442" t="str">
            <v>前台</v>
          </cell>
          <cell r="E442" t="str">
            <v>河北光华荣昌汽车部件有限公司</v>
          </cell>
          <cell r="F442" t="str">
            <v>座椅事业一部--金属件厂</v>
          </cell>
          <cell r="G442" t="str">
            <v>底座装配车间</v>
          </cell>
          <cell r="H442" t="str">
            <v>组装工</v>
          </cell>
        </row>
        <row r="443">
          <cell r="B443" t="str">
            <v>闫麟</v>
          </cell>
          <cell r="C443" t="str">
            <v>男</v>
          </cell>
          <cell r="D443" t="str">
            <v>前台</v>
          </cell>
          <cell r="E443" t="str">
            <v>河北光华荣昌汽车部件有限公司</v>
          </cell>
          <cell r="F443" t="str">
            <v>座椅事业一部--金属件厂</v>
          </cell>
          <cell r="G443" t="str">
            <v>底座装配车间</v>
          </cell>
          <cell r="H443" t="str">
            <v>组装工</v>
          </cell>
        </row>
        <row r="444">
          <cell r="B444" t="str">
            <v>刘新</v>
          </cell>
          <cell r="C444" t="str">
            <v>男</v>
          </cell>
          <cell r="D444" t="str">
            <v>前台</v>
          </cell>
          <cell r="E444" t="str">
            <v>河北光华荣昌汽车部件有限公司</v>
          </cell>
          <cell r="F444" t="str">
            <v>座椅事业一部--金属件厂</v>
          </cell>
          <cell r="G444" t="str">
            <v>底座装配车间</v>
          </cell>
          <cell r="H444" t="str">
            <v>组装工</v>
          </cell>
        </row>
        <row r="445">
          <cell r="B445" t="str">
            <v>周海霞</v>
          </cell>
          <cell r="C445" t="str">
            <v>女</v>
          </cell>
          <cell r="D445" t="str">
            <v>前台</v>
          </cell>
          <cell r="E445" t="str">
            <v>河北光华荣昌汽车部件有限公司</v>
          </cell>
          <cell r="F445" t="str">
            <v>座椅事业一部--座椅厂</v>
          </cell>
          <cell r="G445" t="str">
            <v>发泡车间</v>
          </cell>
          <cell r="H445" t="str">
            <v>发泡工</v>
          </cell>
        </row>
        <row r="446">
          <cell r="B446" t="str">
            <v>张伟东</v>
          </cell>
          <cell r="C446" t="str">
            <v>男</v>
          </cell>
          <cell r="D446" t="str">
            <v>前台</v>
          </cell>
          <cell r="E446" t="str">
            <v>河北光华荣昌汽车部件有限公司</v>
          </cell>
          <cell r="F446" t="str">
            <v>后视镜事业部</v>
          </cell>
          <cell r="G446" t="str">
            <v>后视镜组装车间</v>
          </cell>
          <cell r="H446" t="str">
            <v>组装工</v>
          </cell>
        </row>
        <row r="447">
          <cell r="B447" t="str">
            <v>高希明</v>
          </cell>
          <cell r="C447" t="str">
            <v>男</v>
          </cell>
          <cell r="D447" t="str">
            <v>前台</v>
          </cell>
          <cell r="E447" t="str">
            <v>河北光华荣昌汽车部件有限公司</v>
          </cell>
          <cell r="F447" t="str">
            <v>座椅事业一部--金属件厂</v>
          </cell>
          <cell r="G447" t="str">
            <v>焊接车间</v>
          </cell>
          <cell r="H447" t="str">
            <v>摆件工</v>
          </cell>
        </row>
        <row r="448">
          <cell r="B448" t="str">
            <v>鲁璐</v>
          </cell>
          <cell r="C448" t="str">
            <v>男</v>
          </cell>
          <cell r="D448" t="str">
            <v>前台</v>
          </cell>
          <cell r="E448" t="str">
            <v>河北光华荣昌汽车部件有限公司</v>
          </cell>
          <cell r="F448" t="str">
            <v>后视镜事业部</v>
          </cell>
          <cell r="G448" t="str">
            <v>后视镜组装车间</v>
          </cell>
          <cell r="H448" t="str">
            <v>组装工</v>
          </cell>
        </row>
        <row r="449">
          <cell r="B449" t="str">
            <v>韩振达</v>
          </cell>
          <cell r="C449" t="str">
            <v>男</v>
          </cell>
          <cell r="D449" t="str">
            <v>前台</v>
          </cell>
          <cell r="E449" t="str">
            <v>河北光华荣昌汽车部件有限公司</v>
          </cell>
          <cell r="F449" t="str">
            <v>座椅事业一部--金属件厂</v>
          </cell>
          <cell r="G449" t="str">
            <v>焊接车间</v>
          </cell>
          <cell r="H449" t="str">
            <v>摆件工</v>
          </cell>
        </row>
        <row r="450">
          <cell r="B450" t="str">
            <v>王明辉</v>
          </cell>
          <cell r="C450" t="str">
            <v>男</v>
          </cell>
          <cell r="D450" t="str">
            <v>前台</v>
          </cell>
          <cell r="E450" t="str">
            <v>河北光华荣昌汽车部件有限公司</v>
          </cell>
          <cell r="F450" t="str">
            <v>座椅事业一部--金属件厂</v>
          </cell>
          <cell r="G450" t="str">
            <v>底座装配车间</v>
          </cell>
          <cell r="H450" t="str">
            <v>组装工</v>
          </cell>
        </row>
        <row r="451">
          <cell r="B451" t="str">
            <v>袁帅</v>
          </cell>
          <cell r="C451" t="str">
            <v>男</v>
          </cell>
          <cell r="D451" t="str">
            <v>前台</v>
          </cell>
          <cell r="E451" t="str">
            <v>河北光华荣昌汽车部件有限公司</v>
          </cell>
          <cell r="F451" t="str">
            <v>后视镜事业部</v>
          </cell>
          <cell r="G451" t="str">
            <v>后视镜组装车间</v>
          </cell>
          <cell r="H451" t="str">
            <v>组装工</v>
          </cell>
        </row>
        <row r="452">
          <cell r="B452" t="str">
            <v>邓人郡</v>
          </cell>
          <cell r="C452" t="str">
            <v>男</v>
          </cell>
          <cell r="D452" t="str">
            <v>前台</v>
          </cell>
          <cell r="E452" t="str">
            <v>河北光华荣昌汽车部件有限公司</v>
          </cell>
          <cell r="F452" t="str">
            <v>后视镜事业部</v>
          </cell>
          <cell r="G452" t="str">
            <v>后视镜组装车间</v>
          </cell>
          <cell r="H452" t="str">
            <v>组装工</v>
          </cell>
        </row>
        <row r="453">
          <cell r="B453" t="str">
            <v>王永仓</v>
          </cell>
          <cell r="C453" t="str">
            <v>男</v>
          </cell>
          <cell r="D453" t="str">
            <v>前台</v>
          </cell>
          <cell r="E453" t="str">
            <v>河北光华荣昌汽车部件有限公司</v>
          </cell>
          <cell r="F453" t="str">
            <v>座椅事业一部--金属件厂</v>
          </cell>
          <cell r="G453" t="str">
            <v>冲压弯管车间</v>
          </cell>
          <cell r="H453" t="str">
            <v>冲压工</v>
          </cell>
        </row>
        <row r="454">
          <cell r="B454" t="str">
            <v>张浩俊</v>
          </cell>
          <cell r="C454" t="str">
            <v>男</v>
          </cell>
          <cell r="D454" t="str">
            <v>前台</v>
          </cell>
          <cell r="E454" t="str">
            <v>河北光华荣昌汽车部件有限公司</v>
          </cell>
          <cell r="F454" t="str">
            <v>后视镜事业部</v>
          </cell>
          <cell r="G454" t="str">
            <v>后视镜组装车间</v>
          </cell>
          <cell r="H454" t="str">
            <v>组装工</v>
          </cell>
        </row>
        <row r="455">
          <cell r="B455" t="str">
            <v>刘美丽</v>
          </cell>
          <cell r="C455" t="str">
            <v>女</v>
          </cell>
          <cell r="D455" t="str">
            <v>前台</v>
          </cell>
          <cell r="E455" t="str">
            <v>河北光华荣昌汽车部件有限公司</v>
          </cell>
          <cell r="F455" t="str">
            <v>后视镜事业部</v>
          </cell>
          <cell r="G455" t="str">
            <v>后视镜组装车间</v>
          </cell>
          <cell r="H455" t="str">
            <v>组装工</v>
          </cell>
        </row>
        <row r="456">
          <cell r="B456" t="str">
            <v>于海波</v>
          </cell>
          <cell r="C456" t="str">
            <v>男</v>
          </cell>
          <cell r="D456" t="str">
            <v>前台</v>
          </cell>
          <cell r="E456" t="str">
            <v>河北光华荣昌汽车部件有限公司</v>
          </cell>
          <cell r="F456" t="str">
            <v>座椅事业一部--座椅厂</v>
          </cell>
          <cell r="G456" t="str">
            <v>发泡车间</v>
          </cell>
          <cell r="H456" t="str">
            <v>发泡工</v>
          </cell>
        </row>
        <row r="457">
          <cell r="B457" t="str">
            <v>黄贞川</v>
          </cell>
          <cell r="C457" t="str">
            <v>男</v>
          </cell>
          <cell r="D457" t="str">
            <v>前台</v>
          </cell>
          <cell r="E457" t="str">
            <v>河北光华荣昌汽车部件有限公司</v>
          </cell>
          <cell r="F457" t="str">
            <v>座椅事业一部--座椅厂</v>
          </cell>
          <cell r="G457" t="str">
            <v>发泡车间</v>
          </cell>
          <cell r="H457" t="str">
            <v>发泡工</v>
          </cell>
        </row>
        <row r="458">
          <cell r="B458" t="str">
            <v>刘红元</v>
          </cell>
          <cell r="C458" t="str">
            <v>女</v>
          </cell>
          <cell r="D458" t="str">
            <v>前台</v>
          </cell>
          <cell r="E458" t="str">
            <v>河北光华荣昌汽车部件有限公司</v>
          </cell>
          <cell r="F458" t="str">
            <v>后视镜事业部</v>
          </cell>
          <cell r="G458" t="str">
            <v>后视镜组装车间</v>
          </cell>
          <cell r="H458" t="str">
            <v>组装工</v>
          </cell>
        </row>
        <row r="459">
          <cell r="B459" t="str">
            <v>胡占扬</v>
          </cell>
          <cell r="C459" t="str">
            <v>男</v>
          </cell>
          <cell r="D459" t="str">
            <v>前台</v>
          </cell>
          <cell r="E459" t="str">
            <v>河北光华荣昌汽车部件有限公司</v>
          </cell>
          <cell r="F459" t="str">
            <v>座椅事业一部--座椅厂</v>
          </cell>
          <cell r="G459" t="str">
            <v>座椅总装车间</v>
          </cell>
          <cell r="H459" t="str">
            <v>组装工</v>
          </cell>
        </row>
        <row r="460">
          <cell r="B460" t="str">
            <v>田家旭</v>
          </cell>
          <cell r="C460" t="str">
            <v>男</v>
          </cell>
          <cell r="D460" t="str">
            <v>前台</v>
          </cell>
          <cell r="E460" t="str">
            <v>河北光华荣昌汽车部件有限公司</v>
          </cell>
          <cell r="F460" t="str">
            <v>后视镜事业部</v>
          </cell>
          <cell r="G460" t="str">
            <v>后视镜组装车间</v>
          </cell>
          <cell r="H460" t="str">
            <v>组装工</v>
          </cell>
        </row>
        <row r="461">
          <cell r="B461" t="str">
            <v>张瑞丽</v>
          </cell>
          <cell r="C461" t="str">
            <v>女</v>
          </cell>
          <cell r="D461" t="str">
            <v>前台</v>
          </cell>
          <cell r="E461" t="str">
            <v>河北光华荣昌汽车部件有限公司</v>
          </cell>
          <cell r="F461" t="str">
            <v>座椅事业一部--金属件厂</v>
          </cell>
          <cell r="G461" t="str">
            <v>电泳车间</v>
          </cell>
          <cell r="H461" t="str">
            <v>挂件工</v>
          </cell>
        </row>
        <row r="462">
          <cell r="B462" t="str">
            <v>康博</v>
          </cell>
          <cell r="C462" t="str">
            <v>男</v>
          </cell>
          <cell r="D462" t="str">
            <v>前台</v>
          </cell>
          <cell r="E462" t="str">
            <v>河北光华荣昌汽车部件有限公司</v>
          </cell>
          <cell r="F462" t="str">
            <v>座椅事业一部--金属件厂</v>
          </cell>
          <cell r="G462" t="str">
            <v>底座装配车间</v>
          </cell>
          <cell r="H462" t="str">
            <v>组装工</v>
          </cell>
        </row>
        <row r="463">
          <cell r="B463" t="str">
            <v>王博</v>
          </cell>
          <cell r="C463" t="str">
            <v>男</v>
          </cell>
          <cell r="D463" t="str">
            <v>前台</v>
          </cell>
          <cell r="E463" t="str">
            <v>河北光华荣昌汽车部件有限公司</v>
          </cell>
          <cell r="F463" t="str">
            <v>座椅事业一部--金属件厂</v>
          </cell>
          <cell r="G463" t="str">
            <v>焊接车间</v>
          </cell>
          <cell r="H463" t="str">
            <v>摆件工</v>
          </cell>
        </row>
        <row r="464">
          <cell r="B464" t="str">
            <v>王康玮</v>
          </cell>
          <cell r="C464" t="str">
            <v>男</v>
          </cell>
          <cell r="D464" t="str">
            <v>前台</v>
          </cell>
          <cell r="E464" t="str">
            <v>河北光华荣昌汽车部件有限公司</v>
          </cell>
          <cell r="F464" t="str">
            <v>座椅事业一部--金属件厂</v>
          </cell>
          <cell r="G464" t="str">
            <v>焊接车间</v>
          </cell>
          <cell r="H464" t="str">
            <v>摆件工</v>
          </cell>
        </row>
        <row r="465">
          <cell r="B465" t="str">
            <v>窦浩然</v>
          </cell>
          <cell r="C465" t="str">
            <v>男</v>
          </cell>
          <cell r="D465" t="str">
            <v>前台</v>
          </cell>
          <cell r="E465" t="str">
            <v>河北光华荣昌汽车部件有限公司</v>
          </cell>
          <cell r="F465" t="str">
            <v>座椅事业一部--金属件厂</v>
          </cell>
          <cell r="G465" t="str">
            <v>焊接车间</v>
          </cell>
          <cell r="H465" t="str">
            <v>摆件工</v>
          </cell>
        </row>
        <row r="466">
          <cell r="B466" t="str">
            <v>孔硕</v>
          </cell>
          <cell r="C466" t="str">
            <v>男</v>
          </cell>
          <cell r="D466" t="str">
            <v>前台</v>
          </cell>
          <cell r="E466" t="str">
            <v>河北光华荣昌汽车部件有限公司</v>
          </cell>
          <cell r="F466" t="str">
            <v>座椅事业一部--金属件厂</v>
          </cell>
          <cell r="G466" t="str">
            <v>焊接车间</v>
          </cell>
          <cell r="H466" t="str">
            <v>摆件工</v>
          </cell>
        </row>
        <row r="467">
          <cell r="B467" t="str">
            <v>薛杨杰</v>
          </cell>
          <cell r="C467" t="str">
            <v>男</v>
          </cell>
          <cell r="D467" t="str">
            <v>前台</v>
          </cell>
          <cell r="E467" t="str">
            <v>河北光华荣昌汽车部件有限公司</v>
          </cell>
          <cell r="F467" t="str">
            <v>座椅事业一部--金属件厂</v>
          </cell>
          <cell r="G467" t="str">
            <v>焊接车间</v>
          </cell>
          <cell r="H467" t="str">
            <v>摆件工</v>
          </cell>
        </row>
        <row r="468">
          <cell r="B468" t="str">
            <v>单凤琴</v>
          </cell>
          <cell r="C468" t="str">
            <v>女</v>
          </cell>
          <cell r="D468" t="str">
            <v>前台</v>
          </cell>
          <cell r="E468" t="str">
            <v>河北光华荣昌汽车部件有限公司</v>
          </cell>
          <cell r="F468" t="str">
            <v>座椅事业一部--座椅厂</v>
          </cell>
          <cell r="G468" t="str">
            <v>座椅总装车间</v>
          </cell>
          <cell r="H468" t="str">
            <v>组装工</v>
          </cell>
        </row>
        <row r="469">
          <cell r="B469" t="str">
            <v>康国芹</v>
          </cell>
          <cell r="C469" t="str">
            <v>女</v>
          </cell>
          <cell r="D469" t="str">
            <v>前台</v>
          </cell>
          <cell r="E469" t="str">
            <v>河北光华荣昌汽车部件有限公司</v>
          </cell>
          <cell r="F469" t="str">
            <v>座椅事业一部--座椅厂</v>
          </cell>
          <cell r="G469" t="str">
            <v>座椅总装车间</v>
          </cell>
          <cell r="H469" t="str">
            <v>组装工</v>
          </cell>
        </row>
        <row r="470">
          <cell r="B470" t="str">
            <v>刘瑞红</v>
          </cell>
          <cell r="C470" t="str">
            <v>女</v>
          </cell>
          <cell r="D470" t="str">
            <v>前台</v>
          </cell>
          <cell r="E470" t="str">
            <v>河北光华荣昌汽车部件有限公司</v>
          </cell>
          <cell r="F470" t="str">
            <v>后视镜事业部</v>
          </cell>
          <cell r="G470" t="str">
            <v>注塑车间</v>
          </cell>
          <cell r="H470" t="str">
            <v>操作工</v>
          </cell>
        </row>
        <row r="471">
          <cell r="B471" t="str">
            <v>陈蕊</v>
          </cell>
          <cell r="C471" t="str">
            <v>女</v>
          </cell>
          <cell r="D471" t="str">
            <v>前台</v>
          </cell>
          <cell r="E471" t="str">
            <v>河北光华荣昌汽车部件有限公司</v>
          </cell>
          <cell r="F471" t="str">
            <v>后视镜事业部</v>
          </cell>
          <cell r="G471" t="str">
            <v>注塑车间</v>
          </cell>
          <cell r="H471" t="str">
            <v>操作工</v>
          </cell>
        </row>
        <row r="472">
          <cell r="B472" t="str">
            <v>齐建卫</v>
          </cell>
          <cell r="C472" t="str">
            <v>男</v>
          </cell>
          <cell r="D472" t="str">
            <v>前台</v>
          </cell>
          <cell r="E472" t="str">
            <v>河北光华荣昌汽车部件有限公司</v>
          </cell>
          <cell r="F472" t="str">
            <v>座椅事业一部--座椅厂</v>
          </cell>
          <cell r="G472" t="str">
            <v>座椅总装车间</v>
          </cell>
          <cell r="H472" t="str">
            <v>组装工</v>
          </cell>
        </row>
        <row r="473">
          <cell r="B473" t="str">
            <v>米博轩</v>
          </cell>
          <cell r="C473" t="str">
            <v>男</v>
          </cell>
          <cell r="D473" t="str">
            <v>中台</v>
          </cell>
          <cell r="E473" t="str">
            <v>河北箫驰公司</v>
          </cell>
          <cell r="F473" t="str">
            <v>河北箫驰公司</v>
          </cell>
          <cell r="G473" t="str">
            <v>箫驰公司</v>
          </cell>
          <cell r="H473" t="str">
            <v>组装工</v>
          </cell>
        </row>
        <row r="474">
          <cell r="B474" t="str">
            <v>张宝珠</v>
          </cell>
          <cell r="C474" t="str">
            <v>男</v>
          </cell>
          <cell r="D474" t="str">
            <v>前台</v>
          </cell>
          <cell r="E474" t="str">
            <v>河北光华荣昌汽车部件有限公司</v>
          </cell>
          <cell r="F474" t="str">
            <v>座椅事业一部--座椅厂</v>
          </cell>
          <cell r="G474" t="str">
            <v>座椅总装车间</v>
          </cell>
          <cell r="H474" t="str">
            <v>组装工</v>
          </cell>
        </row>
        <row r="475">
          <cell r="B475" t="str">
            <v>杨航睿</v>
          </cell>
          <cell r="C475" t="str">
            <v>男</v>
          </cell>
          <cell r="D475" t="str">
            <v>前台</v>
          </cell>
          <cell r="E475" t="str">
            <v>河北光华荣昌汽车部件有限公司</v>
          </cell>
          <cell r="F475" t="str">
            <v>座椅事业一部--金属件厂</v>
          </cell>
          <cell r="G475" t="str">
            <v>底座装配车间</v>
          </cell>
          <cell r="H475" t="str">
            <v>组装工</v>
          </cell>
        </row>
        <row r="476">
          <cell r="B476" t="str">
            <v>刘金汭</v>
          </cell>
          <cell r="C476" t="str">
            <v>男</v>
          </cell>
          <cell r="D476" t="str">
            <v>前台</v>
          </cell>
          <cell r="E476" t="str">
            <v>河北光华荣昌汽车部件有限公司</v>
          </cell>
          <cell r="F476" t="str">
            <v>座椅事业一部--金属件厂</v>
          </cell>
          <cell r="G476" t="str">
            <v>底座装配车间</v>
          </cell>
          <cell r="H476" t="str">
            <v>组装工</v>
          </cell>
        </row>
        <row r="477">
          <cell r="B477" t="str">
            <v>王国红</v>
          </cell>
          <cell r="C477" t="str">
            <v>女</v>
          </cell>
          <cell r="D477" t="str">
            <v>前台</v>
          </cell>
          <cell r="E477" t="str">
            <v>河北光华荣昌汽车部件有限公司</v>
          </cell>
          <cell r="F477" t="str">
            <v>后视镜事业部</v>
          </cell>
          <cell r="G477" t="str">
            <v>注塑车间</v>
          </cell>
          <cell r="H477" t="str">
            <v>操作工</v>
          </cell>
        </row>
        <row r="478">
          <cell r="B478" t="str">
            <v>李秀花</v>
          </cell>
          <cell r="C478" t="str">
            <v>女</v>
          </cell>
          <cell r="D478" t="str">
            <v>前台</v>
          </cell>
          <cell r="E478" t="str">
            <v>河北光华荣昌汽车部件有限公司</v>
          </cell>
          <cell r="F478" t="str">
            <v>后视镜事业部</v>
          </cell>
          <cell r="G478" t="str">
            <v>注塑车间</v>
          </cell>
          <cell r="H478" t="str">
            <v>操作工</v>
          </cell>
        </row>
        <row r="479">
          <cell r="B479" t="str">
            <v>史军民</v>
          </cell>
          <cell r="C479" t="str">
            <v>男</v>
          </cell>
          <cell r="D479" t="str">
            <v>前台</v>
          </cell>
          <cell r="E479" t="str">
            <v>河北光华荣昌汽车部件有限公司</v>
          </cell>
          <cell r="F479" t="str">
            <v>座椅事业一部--座椅厂</v>
          </cell>
          <cell r="G479" t="str">
            <v>发泡车间</v>
          </cell>
          <cell r="H479" t="str">
            <v>发泡工</v>
          </cell>
        </row>
        <row r="480">
          <cell r="B480" t="str">
            <v>宗晓雄</v>
          </cell>
          <cell r="C480" t="str">
            <v>男</v>
          </cell>
          <cell r="D480" t="str">
            <v>前台</v>
          </cell>
          <cell r="E480" t="str">
            <v>河北光华荣昌汽车部件有限公司</v>
          </cell>
          <cell r="F480" t="str">
            <v>座椅事业一部--金属件厂</v>
          </cell>
          <cell r="G480" t="str">
            <v>焊接车间</v>
          </cell>
          <cell r="H480" t="str">
            <v>摆件工</v>
          </cell>
        </row>
        <row r="481">
          <cell r="B481" t="str">
            <v>张淑敏</v>
          </cell>
          <cell r="C481" t="str">
            <v>女</v>
          </cell>
          <cell r="D481" t="str">
            <v>前台</v>
          </cell>
          <cell r="E481" t="str">
            <v>河北光华荣昌汽车部件有限公司</v>
          </cell>
          <cell r="F481" t="str">
            <v>座椅事业一部--金属件厂</v>
          </cell>
          <cell r="G481" t="str">
            <v>焊接车间</v>
          </cell>
          <cell r="H481" t="str">
            <v>焊工</v>
          </cell>
        </row>
        <row r="482">
          <cell r="B482" t="str">
            <v>孙国强</v>
          </cell>
          <cell r="C482" t="str">
            <v>男</v>
          </cell>
          <cell r="D482" t="str">
            <v>前台</v>
          </cell>
          <cell r="E482" t="str">
            <v>河北光华荣昌汽车部件有限公司</v>
          </cell>
          <cell r="F482" t="str">
            <v>后视镜事业部</v>
          </cell>
          <cell r="G482" t="str">
            <v>后视镜组装车间</v>
          </cell>
          <cell r="H482" t="str">
            <v>组装工</v>
          </cell>
        </row>
        <row r="483">
          <cell r="B483" t="str">
            <v>郭力玮</v>
          </cell>
          <cell r="C483" t="str">
            <v>男</v>
          </cell>
          <cell r="D483" t="str">
            <v>前台</v>
          </cell>
          <cell r="E483" t="str">
            <v>河北光华荣昌汽车部件有限公司</v>
          </cell>
          <cell r="F483" t="str">
            <v>座椅事业一部--金属件厂</v>
          </cell>
          <cell r="G483" t="str">
            <v>冲压弯管车间</v>
          </cell>
          <cell r="H483" t="str">
            <v>前工序操作工</v>
          </cell>
        </row>
        <row r="484">
          <cell r="B484" t="str">
            <v>韩明朝</v>
          </cell>
          <cell r="C484" t="str">
            <v>男</v>
          </cell>
          <cell r="D484" t="str">
            <v>前台</v>
          </cell>
          <cell r="E484" t="str">
            <v>河北光华荣昌汽车部件有限公司</v>
          </cell>
          <cell r="F484" t="str">
            <v>座椅事业一部--金属件厂</v>
          </cell>
          <cell r="G484" t="str">
            <v>制造技术部-TPM</v>
          </cell>
          <cell r="H484" t="str">
            <v>设备维修</v>
          </cell>
        </row>
        <row r="485">
          <cell r="B485" t="str">
            <v>张清良</v>
          </cell>
          <cell r="C485" t="str">
            <v>男</v>
          </cell>
          <cell r="D485" t="str">
            <v>前台</v>
          </cell>
          <cell r="E485" t="str">
            <v>河北光华荣昌汽车部件有限公司</v>
          </cell>
          <cell r="F485" t="str">
            <v>座椅事业一部--金属件厂</v>
          </cell>
          <cell r="G485" t="str">
            <v>电泳车间</v>
          </cell>
          <cell r="H485" t="str">
            <v>挂件工</v>
          </cell>
        </row>
        <row r="486">
          <cell r="B486" t="str">
            <v>王文超</v>
          </cell>
          <cell r="C486" t="str">
            <v>男</v>
          </cell>
          <cell r="D486" t="str">
            <v>前台</v>
          </cell>
          <cell r="E486" t="str">
            <v>河北光华荣昌汽车部件有限公司</v>
          </cell>
          <cell r="F486" t="str">
            <v>后视镜事业部</v>
          </cell>
          <cell r="G486" t="str">
            <v>后视镜组装车间</v>
          </cell>
          <cell r="H486" t="str">
            <v>组装工</v>
          </cell>
        </row>
        <row r="487">
          <cell r="B487" t="str">
            <v>魏琴</v>
          </cell>
          <cell r="C487" t="str">
            <v>女</v>
          </cell>
          <cell r="D487" t="str">
            <v>前台</v>
          </cell>
          <cell r="E487" t="str">
            <v>河北光华荣昌汽车部件有限公司</v>
          </cell>
          <cell r="F487" t="str">
            <v>后视镜事业部</v>
          </cell>
          <cell r="G487" t="str">
            <v>注塑车间</v>
          </cell>
          <cell r="H487" t="str">
            <v>操作工</v>
          </cell>
        </row>
        <row r="488">
          <cell r="B488" t="str">
            <v>韩淑华</v>
          </cell>
          <cell r="C488" t="str">
            <v>女</v>
          </cell>
          <cell r="D488" t="str">
            <v>前台</v>
          </cell>
          <cell r="E488" t="str">
            <v>河北光华荣昌汽车部件有限公司</v>
          </cell>
          <cell r="F488" t="str">
            <v>座椅事业一部--金属件厂</v>
          </cell>
          <cell r="G488" t="str">
            <v>焊接车间</v>
          </cell>
          <cell r="H488" t="str">
            <v>摆件工</v>
          </cell>
        </row>
        <row r="489">
          <cell r="B489" t="str">
            <v>刘秋颖</v>
          </cell>
          <cell r="C489" t="str">
            <v>女</v>
          </cell>
          <cell r="D489" t="str">
            <v>前台</v>
          </cell>
          <cell r="E489" t="str">
            <v>河北光华荣昌汽车部件有限公司</v>
          </cell>
          <cell r="F489" t="str">
            <v>座椅事业一部--座椅厂</v>
          </cell>
          <cell r="G489" t="str">
            <v>发泡车间</v>
          </cell>
          <cell r="H489" t="str">
            <v>发泡工</v>
          </cell>
        </row>
        <row r="490">
          <cell r="B490" t="str">
            <v>姜洪彬</v>
          </cell>
          <cell r="C490" t="str">
            <v>男</v>
          </cell>
          <cell r="D490" t="str">
            <v>前台</v>
          </cell>
          <cell r="E490" t="str">
            <v>河北光华荣昌汽车部件有限公司</v>
          </cell>
          <cell r="F490" t="str">
            <v>座椅事业一部--金属件厂</v>
          </cell>
          <cell r="G490" t="str">
            <v>焊接车间</v>
          </cell>
          <cell r="H490" t="str">
            <v>摆件工</v>
          </cell>
        </row>
        <row r="491">
          <cell r="B491" t="str">
            <v>孙建硕</v>
          </cell>
          <cell r="C491" t="str">
            <v>男</v>
          </cell>
          <cell r="D491" t="str">
            <v>前台</v>
          </cell>
          <cell r="E491" t="str">
            <v>河北光华荣昌汽车部件有限公司</v>
          </cell>
          <cell r="F491" t="str">
            <v>座椅事业一部--金属件厂</v>
          </cell>
          <cell r="G491" t="str">
            <v>焊接车间</v>
          </cell>
          <cell r="H491" t="str">
            <v>摆件工</v>
          </cell>
        </row>
        <row r="492">
          <cell r="B492" t="str">
            <v>魏新洋</v>
          </cell>
          <cell r="C492" t="str">
            <v>男</v>
          </cell>
          <cell r="D492" t="str">
            <v>前台</v>
          </cell>
          <cell r="E492" t="str">
            <v>河北光华荣昌汽车部件有限公司</v>
          </cell>
          <cell r="F492" t="str">
            <v>座椅事业一部--座椅厂</v>
          </cell>
          <cell r="G492" t="str">
            <v>发泡车间</v>
          </cell>
          <cell r="H492" t="str">
            <v>发泡工</v>
          </cell>
        </row>
        <row r="493">
          <cell r="B493" t="str">
            <v>杨海涛</v>
          </cell>
          <cell r="C493" t="str">
            <v>男</v>
          </cell>
          <cell r="D493" t="str">
            <v>前台</v>
          </cell>
          <cell r="E493" t="str">
            <v>河北光华荣昌汽车部件有限公司</v>
          </cell>
          <cell r="F493" t="str">
            <v>座椅事业一部--座椅厂</v>
          </cell>
          <cell r="G493" t="str">
            <v>发泡车间</v>
          </cell>
          <cell r="H493" t="str">
            <v>发泡工</v>
          </cell>
        </row>
        <row r="494">
          <cell r="B494" t="str">
            <v>李玮</v>
          </cell>
          <cell r="C494" t="str">
            <v>男</v>
          </cell>
          <cell r="D494" t="str">
            <v>前台</v>
          </cell>
          <cell r="E494" t="str">
            <v>河北光华荣昌汽车部件有限公司</v>
          </cell>
          <cell r="F494" t="str">
            <v>后视镜事业部</v>
          </cell>
          <cell r="G494" t="str">
            <v>物料科</v>
          </cell>
          <cell r="H494" t="str">
            <v>上料工</v>
          </cell>
        </row>
        <row r="495">
          <cell r="B495" t="str">
            <v>韩志浩</v>
          </cell>
          <cell r="C495" t="str">
            <v>男</v>
          </cell>
          <cell r="D495" t="str">
            <v>前台</v>
          </cell>
          <cell r="E495" t="str">
            <v>河北光华荣昌汽车部件有限公司</v>
          </cell>
          <cell r="F495" t="str">
            <v>座椅事业一部--座椅厂</v>
          </cell>
          <cell r="G495" t="str">
            <v>座椅总装车间</v>
          </cell>
          <cell r="H495" t="str">
            <v>组装工</v>
          </cell>
        </row>
        <row r="496">
          <cell r="B496" t="str">
            <v>王娜娜</v>
          </cell>
          <cell r="C496" t="str">
            <v>女</v>
          </cell>
          <cell r="D496" t="str">
            <v>前台</v>
          </cell>
          <cell r="E496" t="str">
            <v>河北光华荣昌汽车部件有限公司</v>
          </cell>
          <cell r="F496" t="str">
            <v>后视镜事业部</v>
          </cell>
          <cell r="G496" t="str">
            <v>后视镜组装车间</v>
          </cell>
          <cell r="H496" t="str">
            <v>组装工</v>
          </cell>
        </row>
        <row r="497">
          <cell r="B497" t="str">
            <v>周玉颖</v>
          </cell>
          <cell r="C497" t="str">
            <v>女</v>
          </cell>
          <cell r="D497" t="str">
            <v>前台</v>
          </cell>
          <cell r="E497" t="str">
            <v>河北光华荣昌汽车部件有限公司</v>
          </cell>
          <cell r="F497" t="str">
            <v>座椅事业一部--金属件厂</v>
          </cell>
          <cell r="G497" t="str">
            <v>底座装配车间</v>
          </cell>
          <cell r="H497" t="str">
            <v>组装工</v>
          </cell>
        </row>
        <row r="498">
          <cell r="B498" t="str">
            <v>李家辉</v>
          </cell>
          <cell r="C498" t="str">
            <v>男</v>
          </cell>
          <cell r="D498" t="str">
            <v>前台</v>
          </cell>
          <cell r="E498" t="str">
            <v>河北光华荣昌汽车部件有限公司</v>
          </cell>
          <cell r="F498" t="str">
            <v>座椅事业一部--座椅厂</v>
          </cell>
          <cell r="G498" t="str">
            <v>座椅总装车间</v>
          </cell>
          <cell r="H498" t="str">
            <v>组装工</v>
          </cell>
        </row>
        <row r="499">
          <cell r="B499" t="str">
            <v>宋健</v>
          </cell>
          <cell r="C499" t="str">
            <v>男</v>
          </cell>
          <cell r="D499" t="str">
            <v>前台</v>
          </cell>
          <cell r="E499" t="str">
            <v>河北光华荣昌汽车部件有限公司</v>
          </cell>
          <cell r="F499" t="str">
            <v>座椅事业一部--座椅厂</v>
          </cell>
          <cell r="G499" t="str">
            <v>座椅总装车间</v>
          </cell>
          <cell r="H499" t="str">
            <v>组装工</v>
          </cell>
        </row>
        <row r="500">
          <cell r="B500" t="str">
            <v>于英娥</v>
          </cell>
          <cell r="C500" t="str">
            <v>女</v>
          </cell>
          <cell r="D500" t="str">
            <v>前台</v>
          </cell>
          <cell r="E500" t="str">
            <v>河北光华荣昌汽车部件有限公司</v>
          </cell>
          <cell r="F500" t="str">
            <v>后视镜事业部</v>
          </cell>
          <cell r="G500" t="str">
            <v>后视镜组装车间</v>
          </cell>
          <cell r="H500" t="str">
            <v>组装工</v>
          </cell>
        </row>
        <row r="501">
          <cell r="B501" t="str">
            <v>井玲玲</v>
          </cell>
          <cell r="C501" t="str">
            <v>女</v>
          </cell>
          <cell r="D501" t="str">
            <v>前台</v>
          </cell>
          <cell r="E501" t="str">
            <v>河北光华荣昌汽车部件有限公司</v>
          </cell>
          <cell r="F501" t="str">
            <v>后视镜事业部</v>
          </cell>
          <cell r="G501" t="str">
            <v>后视镜组装车间</v>
          </cell>
          <cell r="H501" t="str">
            <v>组装工</v>
          </cell>
        </row>
        <row r="502">
          <cell r="B502" t="str">
            <v>孙丽杰</v>
          </cell>
          <cell r="C502" t="str">
            <v>女</v>
          </cell>
          <cell r="D502" t="str">
            <v>前台</v>
          </cell>
          <cell r="E502" t="str">
            <v>河北光华荣昌汽车部件有限公司</v>
          </cell>
          <cell r="F502" t="str">
            <v>座椅事业一部--座椅厂</v>
          </cell>
          <cell r="G502" t="str">
            <v>缝纫车间</v>
          </cell>
          <cell r="H502" t="str">
            <v>缝纫工</v>
          </cell>
        </row>
        <row r="503">
          <cell r="B503" t="str">
            <v>石玉龙</v>
          </cell>
          <cell r="C503" t="str">
            <v>男</v>
          </cell>
          <cell r="D503" t="str">
            <v>前台</v>
          </cell>
          <cell r="E503" t="str">
            <v>河北光华荣昌汽车部件有限公司</v>
          </cell>
          <cell r="F503" t="str">
            <v>座椅事业一部--座椅厂</v>
          </cell>
          <cell r="G503" t="str">
            <v>制造技术部-TPM</v>
          </cell>
          <cell r="H503" t="str">
            <v>座椅总装维修保全</v>
          </cell>
        </row>
        <row r="504">
          <cell r="B504" t="str">
            <v>于海</v>
          </cell>
          <cell r="C504" t="str">
            <v>男</v>
          </cell>
          <cell r="D504" t="str">
            <v>前台</v>
          </cell>
          <cell r="E504" t="str">
            <v>河北光华荣昌汽车部件有限公司</v>
          </cell>
          <cell r="F504" t="str">
            <v>座椅事业一部--金属件厂</v>
          </cell>
          <cell r="G504" t="str">
            <v>冲压弯管车间</v>
          </cell>
          <cell r="H504" t="str">
            <v>冲压工</v>
          </cell>
        </row>
        <row r="505">
          <cell r="B505" t="str">
            <v>许同寿</v>
          </cell>
          <cell r="C505" t="str">
            <v>男</v>
          </cell>
          <cell r="D505" t="str">
            <v>前台</v>
          </cell>
          <cell r="E505" t="str">
            <v>河北光华荣昌汽车部件有限公司</v>
          </cell>
          <cell r="F505" t="str">
            <v>座椅事业一部--金属件厂</v>
          </cell>
          <cell r="G505" t="str">
            <v>冲压弯管车间</v>
          </cell>
          <cell r="H505" t="str">
            <v>冲压工</v>
          </cell>
        </row>
        <row r="506">
          <cell r="B506" t="str">
            <v>陈晓飞</v>
          </cell>
          <cell r="C506" t="str">
            <v>女</v>
          </cell>
          <cell r="D506" t="str">
            <v>前台</v>
          </cell>
          <cell r="E506" t="str">
            <v>河北光华荣昌汽车部件有限公司</v>
          </cell>
          <cell r="F506" t="str">
            <v>后视镜事业部</v>
          </cell>
          <cell r="G506" t="str">
            <v>后视镜组装车间</v>
          </cell>
          <cell r="H506" t="str">
            <v>组装工</v>
          </cell>
        </row>
        <row r="507">
          <cell r="B507" t="str">
            <v>韩秀娟</v>
          </cell>
          <cell r="C507" t="str">
            <v>女</v>
          </cell>
          <cell r="D507" t="str">
            <v>前台</v>
          </cell>
          <cell r="E507" t="str">
            <v>河北光华荣昌汽车部件有限公司</v>
          </cell>
          <cell r="F507" t="str">
            <v>座椅事业一部--座椅厂</v>
          </cell>
          <cell r="G507" t="str">
            <v>缝纫车间</v>
          </cell>
          <cell r="H507" t="str">
            <v>缝纫工</v>
          </cell>
        </row>
        <row r="508">
          <cell r="B508" t="str">
            <v>闫海涛</v>
          </cell>
          <cell r="C508" t="str">
            <v>男</v>
          </cell>
          <cell r="D508" t="str">
            <v>前台</v>
          </cell>
          <cell r="E508" t="str">
            <v>河北光华荣昌汽车部件有限公司</v>
          </cell>
          <cell r="F508" t="str">
            <v>座椅事业一部--金属件厂</v>
          </cell>
          <cell r="G508" t="str">
            <v>焊接车间</v>
          </cell>
          <cell r="H508" t="str">
            <v>摆件工</v>
          </cell>
        </row>
        <row r="509">
          <cell r="B509" t="str">
            <v>何文朋</v>
          </cell>
          <cell r="C509" t="str">
            <v>男</v>
          </cell>
          <cell r="D509" t="str">
            <v>前台</v>
          </cell>
          <cell r="E509" t="str">
            <v>河北光华荣昌汽车部件有限公司</v>
          </cell>
          <cell r="F509" t="str">
            <v>座椅事业一部--金属件厂</v>
          </cell>
          <cell r="G509" t="str">
            <v>底座装配车间</v>
          </cell>
          <cell r="H509" t="str">
            <v>组装工</v>
          </cell>
        </row>
        <row r="510">
          <cell r="B510" t="str">
            <v>张亚婷</v>
          </cell>
          <cell r="C510" t="str">
            <v>女</v>
          </cell>
          <cell r="D510" t="str">
            <v>中台</v>
          </cell>
          <cell r="E510" t="str">
            <v>河北光华荣昌汽车部件有限公司</v>
          </cell>
          <cell r="F510" t="str">
            <v>河北财务管理部</v>
          </cell>
          <cell r="G510" t="str">
            <v>财务管理部</v>
          </cell>
          <cell r="H510" t="str">
            <v>全盘会计</v>
          </cell>
        </row>
        <row r="511">
          <cell r="B511" t="str">
            <v>宋彦利</v>
          </cell>
          <cell r="C511" t="str">
            <v>男</v>
          </cell>
          <cell r="D511" t="str">
            <v>前台</v>
          </cell>
          <cell r="E511" t="str">
            <v>河北光华荣昌汽车部件有限公司</v>
          </cell>
          <cell r="F511" t="str">
            <v>座椅事业一部--座椅厂</v>
          </cell>
          <cell r="G511" t="str">
            <v>座椅总装车间</v>
          </cell>
          <cell r="H511" t="str">
            <v>组装工</v>
          </cell>
        </row>
        <row r="512">
          <cell r="B512" t="str">
            <v>刘超</v>
          </cell>
          <cell r="C512" t="str">
            <v>男</v>
          </cell>
          <cell r="D512" t="str">
            <v>前台</v>
          </cell>
          <cell r="E512" t="str">
            <v>河北光华荣昌汽车部件有限公司</v>
          </cell>
          <cell r="F512" t="str">
            <v>座椅事业一部--金属件厂</v>
          </cell>
          <cell r="G512" t="str">
            <v>生产管理科</v>
          </cell>
          <cell r="H512" t="str">
            <v>生产计划员</v>
          </cell>
        </row>
        <row r="513">
          <cell r="B513" t="str">
            <v>郑进</v>
          </cell>
          <cell r="C513" t="str">
            <v>男</v>
          </cell>
          <cell r="D513" t="str">
            <v>前台</v>
          </cell>
          <cell r="E513" t="str">
            <v>河北光华荣昌汽车部件有限公司</v>
          </cell>
          <cell r="F513" t="str">
            <v>座椅事业一部--座椅厂</v>
          </cell>
          <cell r="G513" t="str">
            <v>发泡车间</v>
          </cell>
          <cell r="H513" t="str">
            <v>发泡工</v>
          </cell>
        </row>
        <row r="514">
          <cell r="B514" t="str">
            <v>岳文秀</v>
          </cell>
          <cell r="C514" t="str">
            <v>女</v>
          </cell>
          <cell r="D514" t="str">
            <v>前台</v>
          </cell>
          <cell r="E514" t="str">
            <v>河北光华荣昌汽车部件有限公司</v>
          </cell>
          <cell r="F514" t="str">
            <v>座椅事业一部--座椅厂</v>
          </cell>
          <cell r="G514" t="str">
            <v>座椅总装车间</v>
          </cell>
          <cell r="H514" t="str">
            <v>组装工</v>
          </cell>
        </row>
        <row r="515">
          <cell r="B515" t="str">
            <v>时文东</v>
          </cell>
          <cell r="C515" t="str">
            <v>男</v>
          </cell>
          <cell r="D515" t="str">
            <v>前台</v>
          </cell>
          <cell r="E515" t="str">
            <v>河北光华荣昌汽车部件有限公司</v>
          </cell>
          <cell r="F515" t="str">
            <v>座椅事业一部--金属件厂</v>
          </cell>
          <cell r="G515" t="str">
            <v>焊接车间</v>
          </cell>
          <cell r="H515" t="str">
            <v>摆件工</v>
          </cell>
        </row>
        <row r="516">
          <cell r="B516" t="str">
            <v>王洪夫</v>
          </cell>
          <cell r="C516" t="str">
            <v>男</v>
          </cell>
          <cell r="D516" t="str">
            <v>前台</v>
          </cell>
          <cell r="E516" t="str">
            <v>河北光华荣昌汽车部件有限公司</v>
          </cell>
          <cell r="F516" t="str">
            <v>座椅事业一部--座椅厂</v>
          </cell>
          <cell r="G516" t="str">
            <v>座椅总装车间</v>
          </cell>
          <cell r="H516" t="str">
            <v>组装工</v>
          </cell>
        </row>
        <row r="517">
          <cell r="B517" t="str">
            <v>田海俊</v>
          </cell>
          <cell r="C517" t="str">
            <v>男</v>
          </cell>
          <cell r="D517" t="str">
            <v>前台</v>
          </cell>
          <cell r="E517" t="str">
            <v>河北光华荣昌汽车部件有限公司</v>
          </cell>
          <cell r="F517" t="str">
            <v>座椅事业一部--座椅厂</v>
          </cell>
          <cell r="G517" t="str">
            <v>发泡车间</v>
          </cell>
          <cell r="H517" t="str">
            <v>发泡工</v>
          </cell>
        </row>
        <row r="518">
          <cell r="B518" t="str">
            <v>刘海达</v>
          </cell>
          <cell r="C518" t="str">
            <v>男</v>
          </cell>
          <cell r="D518" t="str">
            <v>前台</v>
          </cell>
          <cell r="E518" t="str">
            <v>河北光华荣昌汽车部件有限公司</v>
          </cell>
          <cell r="F518" t="str">
            <v>座椅事业一部--金属件厂</v>
          </cell>
          <cell r="G518" t="str">
            <v>焊接车间</v>
          </cell>
          <cell r="H518" t="str">
            <v>摆件工</v>
          </cell>
        </row>
        <row r="519">
          <cell r="B519" t="str">
            <v>王晓东</v>
          </cell>
          <cell r="C519" t="str">
            <v>男</v>
          </cell>
          <cell r="D519" t="str">
            <v>前台</v>
          </cell>
          <cell r="E519" t="str">
            <v>河北光华荣昌汽车部件有限公司</v>
          </cell>
          <cell r="F519" t="str">
            <v>座椅事业一部--金属件厂</v>
          </cell>
          <cell r="G519" t="str">
            <v>焊接车间</v>
          </cell>
          <cell r="H519" t="str">
            <v>摆件工</v>
          </cell>
        </row>
        <row r="520">
          <cell r="B520" t="str">
            <v>李香慧</v>
          </cell>
          <cell r="C520" t="str">
            <v>女</v>
          </cell>
          <cell r="D520" t="str">
            <v>前台</v>
          </cell>
          <cell r="E520" t="str">
            <v>河北光华荣昌汽车部件有限公司</v>
          </cell>
          <cell r="F520" t="str">
            <v>座椅事业一部--座椅厂</v>
          </cell>
          <cell r="G520" t="str">
            <v>缝纫车间</v>
          </cell>
          <cell r="H520" t="str">
            <v>缝纫工</v>
          </cell>
        </row>
        <row r="521">
          <cell r="B521" t="str">
            <v>叶大富</v>
          </cell>
          <cell r="C521" t="str">
            <v>男</v>
          </cell>
          <cell r="D521" t="str">
            <v>前台</v>
          </cell>
          <cell r="E521" t="str">
            <v>河北光华荣昌汽车部件有限公司</v>
          </cell>
          <cell r="F521" t="str">
            <v>座椅事业一部--金属件厂</v>
          </cell>
          <cell r="G521" t="str">
            <v>冲压弯管车间</v>
          </cell>
          <cell r="H521" t="str">
            <v>前工序操作工</v>
          </cell>
        </row>
        <row r="522">
          <cell r="B522" t="str">
            <v>张名举</v>
          </cell>
          <cell r="C522" t="str">
            <v>男</v>
          </cell>
          <cell r="D522" t="str">
            <v>前台</v>
          </cell>
          <cell r="E522" t="str">
            <v>河北光华荣昌汽车部件有限公司</v>
          </cell>
          <cell r="F522" t="str">
            <v>座椅事业一部--金属件厂</v>
          </cell>
          <cell r="G522" t="str">
            <v>底座装配车间</v>
          </cell>
          <cell r="H522" t="str">
            <v>组装工</v>
          </cell>
        </row>
        <row r="523">
          <cell r="B523" t="str">
            <v>张金华</v>
          </cell>
          <cell r="C523" t="str">
            <v>男</v>
          </cell>
          <cell r="D523" t="str">
            <v>前台</v>
          </cell>
          <cell r="E523" t="str">
            <v>河北光华荣昌汽车部件有限公司</v>
          </cell>
          <cell r="F523" t="str">
            <v>座椅事业一部--金属件厂</v>
          </cell>
          <cell r="G523" t="str">
            <v>焊接车间</v>
          </cell>
          <cell r="H523" t="str">
            <v>摆件工</v>
          </cell>
        </row>
        <row r="524">
          <cell r="B524" t="str">
            <v>李佳阔</v>
          </cell>
          <cell r="C524" t="str">
            <v>男</v>
          </cell>
          <cell r="D524" t="str">
            <v>前台</v>
          </cell>
          <cell r="E524" t="str">
            <v>河北光华荣昌汽车部件有限公司</v>
          </cell>
          <cell r="F524" t="str">
            <v>座椅事业一部--座椅厂</v>
          </cell>
          <cell r="G524" t="str">
            <v>发泡车间</v>
          </cell>
          <cell r="H524" t="str">
            <v>发泡工</v>
          </cell>
        </row>
        <row r="525">
          <cell r="B525" t="str">
            <v>蒋若涵</v>
          </cell>
          <cell r="C525" t="str">
            <v>女</v>
          </cell>
          <cell r="D525" t="str">
            <v>前台</v>
          </cell>
          <cell r="E525" t="str">
            <v>河北光华荣昌汽车部件有限公司</v>
          </cell>
          <cell r="F525" t="str">
            <v>后视镜事业部</v>
          </cell>
          <cell r="G525" t="str">
            <v>后视镜组装车间</v>
          </cell>
          <cell r="H525" t="str">
            <v>组装工</v>
          </cell>
        </row>
        <row r="526">
          <cell r="B526" t="str">
            <v>邵明辉</v>
          </cell>
          <cell r="C526" t="str">
            <v>男</v>
          </cell>
          <cell r="D526" t="str">
            <v>前台</v>
          </cell>
          <cell r="E526" t="str">
            <v>河北光华荣昌汽车部件有限公司</v>
          </cell>
          <cell r="F526" t="str">
            <v>座椅事业一部--金属件厂</v>
          </cell>
          <cell r="G526" t="str">
            <v>焊接车间</v>
          </cell>
          <cell r="H526" t="str">
            <v>焊工</v>
          </cell>
        </row>
        <row r="527">
          <cell r="B527" t="str">
            <v>庞欣云</v>
          </cell>
          <cell r="C527" t="str">
            <v>女</v>
          </cell>
          <cell r="D527" t="str">
            <v>前台</v>
          </cell>
          <cell r="E527" t="str">
            <v>河北光华荣昌汽车部件有限公司</v>
          </cell>
          <cell r="F527" t="str">
            <v>后视镜事业部</v>
          </cell>
          <cell r="G527" t="str">
            <v>后视镜组装车间</v>
          </cell>
          <cell r="H527" t="str">
            <v>组装工</v>
          </cell>
        </row>
        <row r="528">
          <cell r="B528" t="str">
            <v>刘泽坤</v>
          </cell>
          <cell r="C528" t="str">
            <v>男</v>
          </cell>
          <cell r="D528" t="str">
            <v>前台</v>
          </cell>
          <cell r="E528" t="str">
            <v>河北光华荣昌汽车部件有限公司</v>
          </cell>
          <cell r="F528" t="str">
            <v>座椅事业一部--金属件厂</v>
          </cell>
          <cell r="G528" t="str">
            <v>底座装配车间</v>
          </cell>
          <cell r="H528" t="str">
            <v>组装工</v>
          </cell>
        </row>
        <row r="529">
          <cell r="B529" t="str">
            <v>王军</v>
          </cell>
          <cell r="C529" t="str">
            <v>男</v>
          </cell>
          <cell r="D529" t="str">
            <v>前台</v>
          </cell>
          <cell r="E529" t="str">
            <v>河北光华荣昌汽车部件有限公司</v>
          </cell>
          <cell r="F529" t="str">
            <v>座椅事业一部--座椅厂</v>
          </cell>
          <cell r="G529" t="str">
            <v>发泡车间</v>
          </cell>
          <cell r="H529" t="str">
            <v>发泡工</v>
          </cell>
        </row>
        <row r="530">
          <cell r="B530" t="str">
            <v>靳礼磊</v>
          </cell>
          <cell r="C530" t="str">
            <v>男</v>
          </cell>
          <cell r="D530" t="str">
            <v>前台</v>
          </cell>
          <cell r="E530" t="str">
            <v>河北光华荣昌汽车部件有限公司</v>
          </cell>
          <cell r="F530" t="str">
            <v>座椅事业一部--座椅厂</v>
          </cell>
          <cell r="G530" t="str">
            <v>发泡车间</v>
          </cell>
          <cell r="H530" t="str">
            <v>发泡工</v>
          </cell>
        </row>
        <row r="531">
          <cell r="B531" t="str">
            <v>王萌薇</v>
          </cell>
          <cell r="C531" t="str">
            <v>女</v>
          </cell>
          <cell r="D531" t="str">
            <v>前台</v>
          </cell>
          <cell r="E531" t="str">
            <v>河北光华荣昌汽车部件有限公司</v>
          </cell>
          <cell r="F531" t="str">
            <v>座椅事业一部--座椅厂</v>
          </cell>
          <cell r="G531" t="str">
            <v>发泡车间</v>
          </cell>
          <cell r="H531" t="str">
            <v>发泡工</v>
          </cell>
        </row>
        <row r="532">
          <cell r="B532" t="str">
            <v>曹绪树</v>
          </cell>
          <cell r="C532" t="str">
            <v>男</v>
          </cell>
          <cell r="D532" t="str">
            <v>前台</v>
          </cell>
          <cell r="E532" t="str">
            <v>河北光华荣昌汽车部件有限公司</v>
          </cell>
          <cell r="F532" t="str">
            <v>座椅事业一部--金属件厂</v>
          </cell>
          <cell r="G532" t="str">
            <v>冲压弯管车间</v>
          </cell>
          <cell r="H532" t="str">
            <v>冲压工</v>
          </cell>
        </row>
        <row r="533">
          <cell r="B533" t="str">
            <v>张亮</v>
          </cell>
          <cell r="C533" t="str">
            <v>男</v>
          </cell>
          <cell r="D533" t="str">
            <v>前台</v>
          </cell>
          <cell r="E533" t="str">
            <v>河北光华荣昌汽车部件有限公司</v>
          </cell>
          <cell r="F533" t="str">
            <v>座椅事业一部--金属件厂</v>
          </cell>
          <cell r="G533" t="str">
            <v>焊接车间</v>
          </cell>
          <cell r="H533" t="str">
            <v>摆件工</v>
          </cell>
        </row>
        <row r="534">
          <cell r="B534" t="str">
            <v>高宝凤</v>
          </cell>
          <cell r="C534" t="str">
            <v>女</v>
          </cell>
          <cell r="D534" t="str">
            <v>前台</v>
          </cell>
          <cell r="E534" t="str">
            <v>河北光华荣昌汽车部件有限公司</v>
          </cell>
          <cell r="F534" t="str">
            <v>座椅事业一部--金属件厂</v>
          </cell>
          <cell r="G534" t="str">
            <v>冲压弯管车间</v>
          </cell>
          <cell r="H534" t="str">
            <v>冲压工</v>
          </cell>
        </row>
        <row r="535">
          <cell r="B535" t="str">
            <v>于骏</v>
          </cell>
          <cell r="C535" t="str">
            <v>男</v>
          </cell>
          <cell r="D535" t="str">
            <v>前台</v>
          </cell>
          <cell r="E535" t="str">
            <v>河北光华荣昌汽车部件有限公司</v>
          </cell>
          <cell r="F535" t="str">
            <v>座椅事业一部--座椅厂</v>
          </cell>
          <cell r="G535" t="str">
            <v>发泡车间</v>
          </cell>
          <cell r="H535" t="str">
            <v>发泡工</v>
          </cell>
        </row>
        <row r="536">
          <cell r="B536" t="str">
            <v>高希坡</v>
          </cell>
          <cell r="C536" t="str">
            <v>男</v>
          </cell>
          <cell r="D536" t="str">
            <v>前台</v>
          </cell>
          <cell r="E536" t="str">
            <v>河北光华荣昌汽车部件有限公司</v>
          </cell>
          <cell r="F536" t="str">
            <v>座椅事业一部--座椅厂</v>
          </cell>
          <cell r="G536" t="str">
            <v>座椅总装车间</v>
          </cell>
          <cell r="H536" t="str">
            <v>组装工</v>
          </cell>
        </row>
        <row r="537">
          <cell r="B537" t="str">
            <v>韩佳旺</v>
          </cell>
          <cell r="C537" t="str">
            <v>男</v>
          </cell>
          <cell r="D537" t="str">
            <v>前台</v>
          </cell>
          <cell r="E537" t="str">
            <v>河北光华荣昌汽车部件有限公司</v>
          </cell>
          <cell r="F537" t="str">
            <v>座椅事业一部--座椅厂</v>
          </cell>
          <cell r="G537" t="str">
            <v>座椅总装车间</v>
          </cell>
          <cell r="H537" t="str">
            <v>组装工</v>
          </cell>
        </row>
        <row r="538">
          <cell r="B538" t="str">
            <v>耿宝利</v>
          </cell>
          <cell r="C538" t="str">
            <v>男</v>
          </cell>
          <cell r="D538" t="str">
            <v>前台</v>
          </cell>
          <cell r="E538" t="str">
            <v>河北光华荣昌汽车部件有限公司</v>
          </cell>
          <cell r="F538" t="str">
            <v>座椅事业一部--金属件厂</v>
          </cell>
          <cell r="G538" t="str">
            <v>冲压弯管车间</v>
          </cell>
          <cell r="H538" t="str">
            <v>冲压工</v>
          </cell>
        </row>
        <row r="539">
          <cell r="B539" t="str">
            <v>程坤林</v>
          </cell>
          <cell r="C539" t="str">
            <v>男</v>
          </cell>
          <cell r="D539" t="str">
            <v>前台</v>
          </cell>
          <cell r="E539" t="str">
            <v>河北光华荣昌汽车部件有限公司</v>
          </cell>
          <cell r="F539" t="str">
            <v>座椅事业一部--座椅厂</v>
          </cell>
          <cell r="G539" t="str">
            <v>座椅总装车间</v>
          </cell>
          <cell r="H539" t="str">
            <v>组装工</v>
          </cell>
        </row>
        <row r="540">
          <cell r="B540" t="str">
            <v>毛福林</v>
          </cell>
          <cell r="C540" t="str">
            <v>男</v>
          </cell>
          <cell r="D540" t="str">
            <v>前台</v>
          </cell>
          <cell r="E540" t="str">
            <v>河北光华荣昌汽车部件有限公司</v>
          </cell>
          <cell r="F540" t="str">
            <v>座椅事业一部--座椅厂</v>
          </cell>
          <cell r="G540" t="str">
            <v>座椅总装车间</v>
          </cell>
          <cell r="H540" t="str">
            <v>组装工</v>
          </cell>
        </row>
        <row r="541">
          <cell r="B541" t="str">
            <v>孙炎</v>
          </cell>
          <cell r="C541" t="str">
            <v>男</v>
          </cell>
          <cell r="D541" t="str">
            <v>前台</v>
          </cell>
          <cell r="E541" t="str">
            <v>河北光华荣昌汽车部件有限公司</v>
          </cell>
          <cell r="F541" t="str">
            <v>座椅事业一部--座椅厂</v>
          </cell>
          <cell r="G541" t="str">
            <v>座椅总装车间</v>
          </cell>
          <cell r="H541" t="str">
            <v>组装工</v>
          </cell>
        </row>
        <row r="542">
          <cell r="B542" t="str">
            <v>王鹤轩</v>
          </cell>
          <cell r="C542" t="str">
            <v>男</v>
          </cell>
          <cell r="D542" t="str">
            <v>前台</v>
          </cell>
          <cell r="E542" t="str">
            <v>河北光华荣昌汽车部件有限公司</v>
          </cell>
          <cell r="F542" t="str">
            <v>座椅事业一部--金属件厂</v>
          </cell>
          <cell r="G542" t="str">
            <v>电泳车间</v>
          </cell>
          <cell r="H542" t="str">
            <v>挂件工</v>
          </cell>
        </row>
        <row r="543">
          <cell r="B543" t="str">
            <v>孙墨凡</v>
          </cell>
          <cell r="C543" t="str">
            <v>男</v>
          </cell>
          <cell r="D543" t="str">
            <v>前台</v>
          </cell>
          <cell r="E543" t="str">
            <v>河北光华荣昌汽车部件有限公司</v>
          </cell>
          <cell r="F543" t="str">
            <v>座椅事业一部--座椅厂</v>
          </cell>
          <cell r="G543" t="str">
            <v>座椅总装车间</v>
          </cell>
          <cell r="H543" t="str">
            <v>组装工</v>
          </cell>
        </row>
        <row r="544">
          <cell r="B544" t="str">
            <v>王靖霖</v>
          </cell>
          <cell r="C544" t="str">
            <v>男</v>
          </cell>
          <cell r="D544" t="str">
            <v>前台</v>
          </cell>
          <cell r="E544" t="str">
            <v>河北光华荣昌汽车部件有限公司</v>
          </cell>
          <cell r="F544" t="str">
            <v>座椅事业一部--金属件厂</v>
          </cell>
          <cell r="G544" t="str">
            <v>焊接车间</v>
          </cell>
          <cell r="H544" t="str">
            <v>摆件工</v>
          </cell>
        </row>
        <row r="545">
          <cell r="B545" t="str">
            <v>刘志伟</v>
          </cell>
          <cell r="C545" t="str">
            <v>男</v>
          </cell>
          <cell r="D545" t="str">
            <v>前台</v>
          </cell>
          <cell r="E545" t="str">
            <v>河北光华荣昌汽车部件有限公司</v>
          </cell>
          <cell r="F545" t="str">
            <v>座椅事业一部--金属件厂</v>
          </cell>
          <cell r="G545" t="str">
            <v>焊接车间</v>
          </cell>
          <cell r="H545" t="str">
            <v>摆件工</v>
          </cell>
        </row>
        <row r="546">
          <cell r="B546" t="str">
            <v>姜云轩</v>
          </cell>
          <cell r="C546" t="str">
            <v>男</v>
          </cell>
          <cell r="D546" t="str">
            <v>前台</v>
          </cell>
          <cell r="E546" t="str">
            <v>河北光华荣昌汽车部件有限公司</v>
          </cell>
          <cell r="F546" t="str">
            <v>座椅事业一部--座椅厂</v>
          </cell>
          <cell r="G546" t="str">
            <v>座椅总装车间</v>
          </cell>
          <cell r="H546" t="str">
            <v>组装工</v>
          </cell>
        </row>
        <row r="547">
          <cell r="B547" t="str">
            <v>韩金华</v>
          </cell>
          <cell r="C547" t="str">
            <v>女</v>
          </cell>
          <cell r="D547" t="str">
            <v>前台</v>
          </cell>
          <cell r="E547" t="str">
            <v>河北光华荣昌汽车部件有限公司</v>
          </cell>
          <cell r="F547" t="str">
            <v>后视镜事业部</v>
          </cell>
          <cell r="G547" t="str">
            <v>注塑车间</v>
          </cell>
          <cell r="H547" t="str">
            <v>操作工</v>
          </cell>
        </row>
        <row r="548">
          <cell r="B548" t="str">
            <v>王天玉</v>
          </cell>
          <cell r="C548" t="str">
            <v>男</v>
          </cell>
          <cell r="D548" t="str">
            <v>前台</v>
          </cell>
          <cell r="E548" t="str">
            <v>河北光华荣昌汽车部件有限公司</v>
          </cell>
          <cell r="F548" t="str">
            <v>座椅事业一部--座椅厂</v>
          </cell>
          <cell r="G548" t="str">
            <v>座椅总装车间</v>
          </cell>
          <cell r="H548" t="str">
            <v>组装工</v>
          </cell>
        </row>
        <row r="549">
          <cell r="B549" t="str">
            <v>王海涛</v>
          </cell>
          <cell r="C549" t="str">
            <v>男</v>
          </cell>
          <cell r="D549" t="str">
            <v>前台</v>
          </cell>
          <cell r="E549" t="str">
            <v>河北光华荣昌汽车部件有限公司</v>
          </cell>
          <cell r="F549" t="str">
            <v>座椅事业一部--金属件厂</v>
          </cell>
          <cell r="G549" t="str">
            <v>冲压弯管车间</v>
          </cell>
          <cell r="H549" t="str">
            <v>冲压工</v>
          </cell>
        </row>
        <row r="550">
          <cell r="B550" t="str">
            <v>齐林赫</v>
          </cell>
          <cell r="C550" t="str">
            <v>男</v>
          </cell>
          <cell r="D550" t="str">
            <v>前台</v>
          </cell>
          <cell r="E550" t="str">
            <v>河北光华荣昌汽车部件有限公司</v>
          </cell>
          <cell r="F550" t="str">
            <v>后视镜事业部</v>
          </cell>
          <cell r="G550" t="str">
            <v>后视镜组装车间</v>
          </cell>
          <cell r="H550" t="str">
            <v>组装工</v>
          </cell>
        </row>
        <row r="551">
          <cell r="B551" t="str">
            <v>张恩硕</v>
          </cell>
          <cell r="C551" t="str">
            <v>男</v>
          </cell>
          <cell r="D551" t="str">
            <v>前台</v>
          </cell>
          <cell r="E551" t="str">
            <v>河北光华荣昌汽车部件有限公司</v>
          </cell>
          <cell r="F551" t="str">
            <v>座椅事业一部--座椅厂</v>
          </cell>
          <cell r="G551" t="str">
            <v>座椅总装车间</v>
          </cell>
          <cell r="H551" t="str">
            <v>组装工</v>
          </cell>
        </row>
        <row r="552">
          <cell r="B552" t="str">
            <v>刘金月</v>
          </cell>
          <cell r="C552" t="str">
            <v>男</v>
          </cell>
          <cell r="D552" t="str">
            <v>前台</v>
          </cell>
          <cell r="E552" t="str">
            <v>河北光华荣昌汽车部件有限公司</v>
          </cell>
          <cell r="F552" t="str">
            <v>座椅事业一部--座椅厂</v>
          </cell>
          <cell r="G552" t="str">
            <v>座椅总装车间</v>
          </cell>
          <cell r="H552" t="str">
            <v>组装工</v>
          </cell>
        </row>
        <row r="553">
          <cell r="B553" t="str">
            <v>许荣泽</v>
          </cell>
          <cell r="C553" t="str">
            <v>男</v>
          </cell>
          <cell r="D553" t="str">
            <v>前台</v>
          </cell>
          <cell r="E553" t="str">
            <v>河北光华荣昌汽车部件有限公司</v>
          </cell>
          <cell r="F553" t="str">
            <v>座椅事业一部--金属件厂</v>
          </cell>
          <cell r="G553" t="str">
            <v>焊接车间</v>
          </cell>
          <cell r="H553" t="str">
            <v>摆件工</v>
          </cell>
        </row>
        <row r="554">
          <cell r="B554" t="str">
            <v>张佳宝</v>
          </cell>
          <cell r="C554" t="str">
            <v>男</v>
          </cell>
          <cell r="D554" t="str">
            <v>前台</v>
          </cell>
          <cell r="E554" t="str">
            <v>河北光华荣昌汽车部件有限公司</v>
          </cell>
          <cell r="F554" t="str">
            <v>座椅事业一部--金属件厂</v>
          </cell>
          <cell r="G554" t="str">
            <v>焊接车间</v>
          </cell>
          <cell r="H554" t="str">
            <v>摆件工</v>
          </cell>
        </row>
        <row r="555">
          <cell r="B555" t="str">
            <v>刘羡</v>
          </cell>
          <cell r="C555" t="str">
            <v>男</v>
          </cell>
          <cell r="D555" t="str">
            <v>前台</v>
          </cell>
          <cell r="E555" t="str">
            <v>河北光华荣昌汽车部件有限公司</v>
          </cell>
          <cell r="F555" t="str">
            <v>座椅事业一部--金属件厂</v>
          </cell>
          <cell r="G555" t="str">
            <v>焊接车间</v>
          </cell>
          <cell r="H555" t="str">
            <v>摆件工</v>
          </cell>
        </row>
        <row r="556">
          <cell r="B556" t="str">
            <v>王浩然</v>
          </cell>
          <cell r="C556" t="str">
            <v>男</v>
          </cell>
          <cell r="D556" t="str">
            <v>前台</v>
          </cell>
          <cell r="E556" t="str">
            <v>河北光华荣昌汽车部件有限公司</v>
          </cell>
          <cell r="F556" t="str">
            <v>座椅事业一部--座椅厂</v>
          </cell>
          <cell r="G556" t="str">
            <v>生产管理科</v>
          </cell>
          <cell r="H556" t="str">
            <v>上料工</v>
          </cell>
        </row>
        <row r="557">
          <cell r="B557" t="str">
            <v>范景宸</v>
          </cell>
          <cell r="C557" t="str">
            <v>男</v>
          </cell>
          <cell r="D557" t="str">
            <v>前台</v>
          </cell>
          <cell r="E557" t="str">
            <v>河北光华荣昌汽车部件有限公司</v>
          </cell>
          <cell r="F557" t="str">
            <v>座椅事业一部--金属件厂</v>
          </cell>
          <cell r="G557" t="str">
            <v>制造技术部-质量工艺科</v>
          </cell>
          <cell r="H557" t="str">
            <v>焊接质检</v>
          </cell>
        </row>
        <row r="558">
          <cell r="B558" t="str">
            <v>陈柄州</v>
          </cell>
          <cell r="C558" t="str">
            <v>男</v>
          </cell>
          <cell r="D558" t="str">
            <v>前台</v>
          </cell>
          <cell r="E558" t="str">
            <v>河北光华荣昌汽车部件有限公司</v>
          </cell>
          <cell r="F558" t="str">
            <v>座椅事业一部--金属件厂</v>
          </cell>
          <cell r="G558" t="str">
            <v>焊接车间</v>
          </cell>
          <cell r="H558" t="str">
            <v>摆件工</v>
          </cell>
        </row>
        <row r="559">
          <cell r="B559" t="str">
            <v>崔超轶</v>
          </cell>
          <cell r="C559" t="str">
            <v>男</v>
          </cell>
          <cell r="D559" t="str">
            <v>前台</v>
          </cell>
          <cell r="E559" t="str">
            <v>河北光华荣昌汽车部件有限公司</v>
          </cell>
          <cell r="F559" t="str">
            <v>座椅事业一部--金属件厂</v>
          </cell>
          <cell r="G559" t="str">
            <v>焊接车间</v>
          </cell>
          <cell r="H559" t="str">
            <v>摆件工</v>
          </cell>
        </row>
        <row r="560">
          <cell r="B560" t="str">
            <v>张增宇</v>
          </cell>
          <cell r="C560" t="str">
            <v>男</v>
          </cell>
          <cell r="D560" t="str">
            <v>前台</v>
          </cell>
          <cell r="E560" t="str">
            <v>河北光华荣昌汽车部件有限公司</v>
          </cell>
          <cell r="F560" t="str">
            <v>座椅事业一部--金属件厂</v>
          </cell>
          <cell r="G560" t="str">
            <v>焊接车间</v>
          </cell>
          <cell r="H560" t="str">
            <v>焊工</v>
          </cell>
        </row>
        <row r="561">
          <cell r="B561" t="str">
            <v>张双治</v>
          </cell>
          <cell r="C561" t="str">
            <v>男</v>
          </cell>
          <cell r="D561" t="str">
            <v>前台</v>
          </cell>
          <cell r="E561" t="str">
            <v>河北光华荣昌汽车部件有限公司</v>
          </cell>
          <cell r="F561" t="str">
            <v>座椅事业一部--座椅厂</v>
          </cell>
          <cell r="G561" t="str">
            <v>生产管理科</v>
          </cell>
          <cell r="H561" t="str">
            <v>上料工</v>
          </cell>
        </row>
        <row r="562">
          <cell r="B562" t="str">
            <v>王英杰</v>
          </cell>
          <cell r="C562" t="str">
            <v>男</v>
          </cell>
          <cell r="D562" t="str">
            <v>前台</v>
          </cell>
          <cell r="E562" t="str">
            <v>河北光华荣昌汽车部件有限公司</v>
          </cell>
          <cell r="F562" t="str">
            <v>座椅事业一部--金属件厂</v>
          </cell>
          <cell r="G562" t="str">
            <v>底座装配车间</v>
          </cell>
          <cell r="H562" t="str">
            <v>组装工</v>
          </cell>
        </row>
        <row r="563">
          <cell r="B563" t="str">
            <v>刘杰</v>
          </cell>
          <cell r="C563" t="str">
            <v>女</v>
          </cell>
          <cell r="D563" t="str">
            <v>前台</v>
          </cell>
          <cell r="E563" t="str">
            <v>河北光华荣昌汽车部件有限公司</v>
          </cell>
          <cell r="F563" t="str">
            <v>后视镜事业部</v>
          </cell>
          <cell r="G563" t="str">
            <v>注塑车间</v>
          </cell>
          <cell r="H563" t="str">
            <v>操作工</v>
          </cell>
        </row>
        <row r="564">
          <cell r="B564" t="str">
            <v>李春河</v>
          </cell>
          <cell r="C564" t="str">
            <v>男</v>
          </cell>
          <cell r="D564" t="str">
            <v>前台</v>
          </cell>
          <cell r="E564" t="str">
            <v>河北光华荣昌汽车部件有限公司</v>
          </cell>
          <cell r="F564" t="str">
            <v>座椅事业一部--金属件厂</v>
          </cell>
          <cell r="G564" t="str">
            <v>焊接车间</v>
          </cell>
          <cell r="H564" t="str">
            <v>焊工</v>
          </cell>
        </row>
        <row r="565">
          <cell r="B565" t="str">
            <v>赵航毅</v>
          </cell>
          <cell r="C565" t="str">
            <v>男</v>
          </cell>
          <cell r="D565" t="str">
            <v>前台</v>
          </cell>
          <cell r="E565" t="str">
            <v>河北光华荣昌汽车部件有限公司</v>
          </cell>
          <cell r="F565" t="str">
            <v>座椅事业一部--座椅厂</v>
          </cell>
          <cell r="G565" t="str">
            <v>座椅总装车间</v>
          </cell>
          <cell r="H565" t="str">
            <v>组装工</v>
          </cell>
        </row>
        <row r="566">
          <cell r="B566" t="str">
            <v>孙家城</v>
          </cell>
          <cell r="C566" t="str">
            <v>男</v>
          </cell>
          <cell r="D566" t="str">
            <v>前台</v>
          </cell>
          <cell r="E566" t="str">
            <v>河北光华荣昌汽车部件有限公司</v>
          </cell>
          <cell r="F566" t="str">
            <v>座椅事业一部--座椅厂</v>
          </cell>
          <cell r="G566" t="str">
            <v>座椅总装车间</v>
          </cell>
          <cell r="H566" t="str">
            <v>组装工</v>
          </cell>
        </row>
        <row r="567">
          <cell r="B567" t="str">
            <v>王振鹏</v>
          </cell>
          <cell r="C567" t="str">
            <v>男</v>
          </cell>
          <cell r="D567" t="str">
            <v>前台</v>
          </cell>
          <cell r="E567" t="str">
            <v>河北光华荣昌汽车部件有限公司</v>
          </cell>
          <cell r="F567" t="str">
            <v>座椅事业一部--座椅厂</v>
          </cell>
          <cell r="G567" t="str">
            <v>座椅总装车间</v>
          </cell>
          <cell r="H567" t="str">
            <v>组装工</v>
          </cell>
        </row>
        <row r="568">
          <cell r="B568" t="str">
            <v>刘世博</v>
          </cell>
          <cell r="C568" t="str">
            <v>男</v>
          </cell>
          <cell r="D568" t="str">
            <v>前台</v>
          </cell>
          <cell r="E568" t="str">
            <v>河北光华荣昌汽车部件有限公司</v>
          </cell>
          <cell r="F568" t="str">
            <v>座椅事业一部--座椅厂</v>
          </cell>
          <cell r="G568" t="str">
            <v>座椅总装车间</v>
          </cell>
          <cell r="H568" t="str">
            <v>组装工</v>
          </cell>
        </row>
        <row r="569">
          <cell r="B569" t="str">
            <v>周俊岭</v>
          </cell>
          <cell r="C569" t="str">
            <v>女</v>
          </cell>
          <cell r="D569" t="str">
            <v>前台</v>
          </cell>
          <cell r="E569" t="str">
            <v>河北光华荣昌汽车部件有限公司</v>
          </cell>
          <cell r="F569" t="str">
            <v>后视镜事业部</v>
          </cell>
          <cell r="G569" t="str">
            <v>后视镜组装车间</v>
          </cell>
          <cell r="H569" t="str">
            <v>组装工</v>
          </cell>
        </row>
        <row r="570">
          <cell r="B570" t="str">
            <v>李贵良</v>
          </cell>
          <cell r="C570" t="str">
            <v>男</v>
          </cell>
          <cell r="D570" t="str">
            <v>前台</v>
          </cell>
          <cell r="E570" t="str">
            <v>河北光华荣昌汽车部件有限公司</v>
          </cell>
          <cell r="F570" t="str">
            <v>座椅事业一部--座椅厂</v>
          </cell>
          <cell r="G570" t="str">
            <v>座椅总装车间</v>
          </cell>
          <cell r="H570" t="str">
            <v>组装工</v>
          </cell>
        </row>
        <row r="571">
          <cell r="B571" t="str">
            <v>宋健</v>
          </cell>
          <cell r="C571" t="str">
            <v>男</v>
          </cell>
          <cell r="D571" t="str">
            <v>前台</v>
          </cell>
          <cell r="E571" t="str">
            <v>河北光华荣昌汽车部件有限公司</v>
          </cell>
          <cell r="F571" t="str">
            <v>座椅事业一部--座椅厂</v>
          </cell>
          <cell r="G571" t="str">
            <v>生产管理科</v>
          </cell>
          <cell r="H571" t="str">
            <v>上料工</v>
          </cell>
        </row>
        <row r="572">
          <cell r="B572" t="str">
            <v>翟俊杰</v>
          </cell>
          <cell r="C572" t="str">
            <v>女</v>
          </cell>
          <cell r="D572" t="str">
            <v>前台</v>
          </cell>
          <cell r="E572" t="str">
            <v>河北光华荣昌汽车部件有限公司</v>
          </cell>
          <cell r="F572" t="str">
            <v>后视镜事业部</v>
          </cell>
          <cell r="G572" t="str">
            <v>注塑车间</v>
          </cell>
          <cell r="H572" t="str">
            <v>操作工</v>
          </cell>
        </row>
        <row r="573">
          <cell r="B573" t="str">
            <v>李兆瑞</v>
          </cell>
          <cell r="C573" t="str">
            <v>男</v>
          </cell>
          <cell r="D573" t="str">
            <v>前台</v>
          </cell>
          <cell r="E573" t="str">
            <v>河北光华荣昌汽车部件有限公司</v>
          </cell>
          <cell r="F573" t="str">
            <v>座椅事业一部--座椅厂</v>
          </cell>
          <cell r="G573" t="str">
            <v>座椅总装车间</v>
          </cell>
          <cell r="H573" t="str">
            <v>组装工</v>
          </cell>
        </row>
        <row r="574">
          <cell r="B574" t="str">
            <v>赵永意</v>
          </cell>
          <cell r="C574" t="str">
            <v>男</v>
          </cell>
          <cell r="D574" t="str">
            <v>前台</v>
          </cell>
          <cell r="E574" t="str">
            <v>河北光华荣昌汽车部件有限公司</v>
          </cell>
          <cell r="F574" t="str">
            <v>座椅事业一部--座椅厂</v>
          </cell>
          <cell r="G574" t="str">
            <v>座椅总装车间</v>
          </cell>
          <cell r="H574" t="str">
            <v>组装工</v>
          </cell>
        </row>
        <row r="575">
          <cell r="B575" t="str">
            <v>李梦雪</v>
          </cell>
          <cell r="C575" t="str">
            <v>女</v>
          </cell>
          <cell r="D575" t="str">
            <v>前台</v>
          </cell>
          <cell r="E575" t="str">
            <v>河北光华荣昌汽车部件有限公司</v>
          </cell>
          <cell r="F575" t="str">
            <v>座椅事业一部--座椅厂</v>
          </cell>
          <cell r="G575" t="str">
            <v>缝纫车间</v>
          </cell>
          <cell r="H575" t="str">
            <v>缝纫工</v>
          </cell>
        </row>
        <row r="576">
          <cell r="B576" t="str">
            <v>姜晨浩</v>
          </cell>
          <cell r="C576" t="str">
            <v>男</v>
          </cell>
          <cell r="D576" t="str">
            <v>前台</v>
          </cell>
          <cell r="E576" t="str">
            <v>河北光华荣昌汽车部件有限公司</v>
          </cell>
          <cell r="F576" t="str">
            <v>座椅事业一部--金属件厂</v>
          </cell>
          <cell r="G576" t="str">
            <v>焊接车间</v>
          </cell>
          <cell r="H576" t="str">
            <v>摆件工</v>
          </cell>
        </row>
        <row r="577">
          <cell r="B577" t="str">
            <v>李金良</v>
          </cell>
          <cell r="C577" t="str">
            <v>男</v>
          </cell>
          <cell r="D577" t="str">
            <v>前台</v>
          </cell>
          <cell r="E577" t="str">
            <v>河北光华荣昌汽车部件有限公司</v>
          </cell>
          <cell r="F577" t="str">
            <v>座椅事业一部--金属件厂</v>
          </cell>
          <cell r="G577" t="str">
            <v>焊接车间</v>
          </cell>
          <cell r="H577" t="str">
            <v>焊工</v>
          </cell>
        </row>
        <row r="578">
          <cell r="B578" t="str">
            <v>王家宝</v>
          </cell>
          <cell r="C578" t="str">
            <v>男</v>
          </cell>
          <cell r="D578" t="str">
            <v>前台</v>
          </cell>
          <cell r="E578" t="str">
            <v>河北光华荣昌汽车部件有限公司</v>
          </cell>
          <cell r="F578" t="str">
            <v>座椅事业一部--座椅厂</v>
          </cell>
          <cell r="G578" t="str">
            <v>座椅总装车间</v>
          </cell>
          <cell r="H578" t="str">
            <v>组装工</v>
          </cell>
        </row>
        <row r="579">
          <cell r="B579" t="str">
            <v>陈梦豪</v>
          </cell>
          <cell r="C579" t="str">
            <v>男</v>
          </cell>
          <cell r="D579" t="str">
            <v>前台</v>
          </cell>
          <cell r="E579" t="str">
            <v>河北光华荣昌汽车部件有限公司</v>
          </cell>
          <cell r="F579" t="str">
            <v>座椅事业一部--座椅厂</v>
          </cell>
          <cell r="G579" t="str">
            <v>座椅总装车间</v>
          </cell>
          <cell r="H579" t="str">
            <v>组装工</v>
          </cell>
        </row>
        <row r="580">
          <cell r="B580" t="str">
            <v>林云晓</v>
          </cell>
          <cell r="C580" t="str">
            <v>女</v>
          </cell>
          <cell r="D580" t="str">
            <v>前台</v>
          </cell>
          <cell r="E580" t="str">
            <v>河北光华荣昌汽车部件有限公司</v>
          </cell>
          <cell r="F580" t="str">
            <v>座椅事业一部--座椅厂</v>
          </cell>
          <cell r="G580" t="str">
            <v>发泡车间</v>
          </cell>
          <cell r="H580" t="str">
            <v>发泡工</v>
          </cell>
        </row>
        <row r="581">
          <cell r="B581" t="str">
            <v>宋金荣</v>
          </cell>
          <cell r="C581" t="str">
            <v>女</v>
          </cell>
          <cell r="D581" t="str">
            <v>前台</v>
          </cell>
          <cell r="E581" t="str">
            <v>河北光华荣昌汽车部件有限公司</v>
          </cell>
          <cell r="F581" t="str">
            <v>座椅事业一部--座椅厂</v>
          </cell>
          <cell r="G581" t="str">
            <v>发泡车间</v>
          </cell>
          <cell r="H581" t="str">
            <v>发泡工</v>
          </cell>
        </row>
        <row r="582">
          <cell r="B582" t="str">
            <v>田莘桐</v>
          </cell>
          <cell r="C582" t="str">
            <v>男</v>
          </cell>
          <cell r="D582" t="str">
            <v>前台</v>
          </cell>
          <cell r="E582" t="str">
            <v>河北光华荣昌汽车部件有限公司</v>
          </cell>
          <cell r="F582" t="str">
            <v>座椅事业一部--座椅厂</v>
          </cell>
          <cell r="G582" t="str">
            <v>发泡车间</v>
          </cell>
          <cell r="H582" t="str">
            <v>发泡工</v>
          </cell>
        </row>
        <row r="583">
          <cell r="B583" t="str">
            <v>张国营</v>
          </cell>
          <cell r="C583" t="str">
            <v>男</v>
          </cell>
          <cell r="D583" t="str">
            <v>前台</v>
          </cell>
          <cell r="E583" t="str">
            <v>河北光华荣昌汽车部件有限公司</v>
          </cell>
          <cell r="F583" t="str">
            <v>座椅事业一部--金属件厂</v>
          </cell>
          <cell r="G583" t="str">
            <v>焊接车间</v>
          </cell>
          <cell r="H583" t="str">
            <v>摆件工</v>
          </cell>
        </row>
        <row r="584">
          <cell r="B584" t="str">
            <v>赵增义</v>
          </cell>
          <cell r="C584" t="str">
            <v>男</v>
          </cell>
          <cell r="D584" t="str">
            <v>前台</v>
          </cell>
          <cell r="E584" t="str">
            <v>河北光华荣昌汽车部件有限公司</v>
          </cell>
          <cell r="F584" t="str">
            <v>座椅事业一部--座椅厂</v>
          </cell>
          <cell r="G584" t="str">
            <v>发泡车间</v>
          </cell>
          <cell r="H584" t="str">
            <v>发泡工</v>
          </cell>
        </row>
        <row r="585">
          <cell r="B585" t="str">
            <v>霍传泽</v>
          </cell>
          <cell r="C585" t="str">
            <v>男</v>
          </cell>
          <cell r="D585" t="str">
            <v>前台</v>
          </cell>
          <cell r="E585" t="str">
            <v>河北光华荣昌汽车部件有限公司</v>
          </cell>
          <cell r="F585" t="str">
            <v>座椅事业一部--座椅厂</v>
          </cell>
          <cell r="G585" t="str">
            <v>座椅总装车间</v>
          </cell>
          <cell r="H585" t="str">
            <v>组装工</v>
          </cell>
        </row>
        <row r="586">
          <cell r="B586" t="str">
            <v>霍传宇</v>
          </cell>
          <cell r="C586" t="str">
            <v>男</v>
          </cell>
          <cell r="D586" t="str">
            <v>前台</v>
          </cell>
          <cell r="E586" t="str">
            <v>河北光华荣昌汽车部件有限公司</v>
          </cell>
          <cell r="F586" t="str">
            <v>座椅事业一部--座椅厂</v>
          </cell>
          <cell r="G586" t="str">
            <v>座椅总装车间</v>
          </cell>
          <cell r="H586" t="str">
            <v>组装工</v>
          </cell>
        </row>
        <row r="587">
          <cell r="B587" t="str">
            <v>金玉艳</v>
          </cell>
          <cell r="C587" t="str">
            <v>女</v>
          </cell>
          <cell r="D587" t="str">
            <v>前台</v>
          </cell>
          <cell r="E587" t="str">
            <v>河北光华荣昌汽车部件有限公司</v>
          </cell>
          <cell r="F587" t="str">
            <v>后视镜事业部</v>
          </cell>
          <cell r="G587" t="str">
            <v>后视镜组装车间</v>
          </cell>
          <cell r="H587" t="str">
            <v>组装工</v>
          </cell>
        </row>
        <row r="588">
          <cell r="B588" t="str">
            <v>徐秀云</v>
          </cell>
          <cell r="C588" t="str">
            <v>女</v>
          </cell>
          <cell r="D588" t="str">
            <v>前台</v>
          </cell>
          <cell r="E588" t="str">
            <v>河北光华荣昌汽车部件有限公司</v>
          </cell>
          <cell r="F588" t="str">
            <v>座椅事业一部--金属件厂</v>
          </cell>
          <cell r="G588" t="str">
            <v>焊接车间</v>
          </cell>
          <cell r="H588" t="str">
            <v>摆件工</v>
          </cell>
        </row>
        <row r="589">
          <cell r="B589" t="str">
            <v>滕爱儒</v>
          </cell>
          <cell r="C589" t="str">
            <v>男</v>
          </cell>
          <cell r="D589" t="str">
            <v>前台</v>
          </cell>
          <cell r="E589" t="str">
            <v>河北光华荣昌汽车部件有限公司</v>
          </cell>
          <cell r="F589" t="str">
            <v>座椅事业一部--金属件厂</v>
          </cell>
          <cell r="G589" t="str">
            <v>制造技术部-质量工艺科</v>
          </cell>
          <cell r="H589" t="str">
            <v>焊接质检</v>
          </cell>
        </row>
        <row r="590">
          <cell r="B590" t="str">
            <v>李厚杰</v>
          </cell>
          <cell r="C590" t="str">
            <v>男</v>
          </cell>
          <cell r="D590" t="str">
            <v>前台</v>
          </cell>
          <cell r="E590" t="str">
            <v>河北光华荣昌汽车部件有限公司</v>
          </cell>
          <cell r="F590" t="str">
            <v>座椅事业一部--座椅厂</v>
          </cell>
          <cell r="G590" t="str">
            <v>座椅总装车间</v>
          </cell>
          <cell r="H590" t="str">
            <v>组装工</v>
          </cell>
        </row>
        <row r="591">
          <cell r="B591" t="str">
            <v>韩丙村</v>
          </cell>
          <cell r="C591" t="str">
            <v>男</v>
          </cell>
          <cell r="D591" t="str">
            <v>中台</v>
          </cell>
          <cell r="E591" t="str">
            <v>河北光华荣昌汽车部件有限公司</v>
          </cell>
          <cell r="F591" t="str">
            <v>河北物业部</v>
          </cell>
          <cell r="G591" t="str">
            <v>物业部</v>
          </cell>
          <cell r="H591" t="str">
            <v>维修工</v>
          </cell>
        </row>
        <row r="592">
          <cell r="B592" t="str">
            <v>许艳美</v>
          </cell>
        </row>
        <row r="592">
          <cell r="D592" t="str">
            <v>前台</v>
          </cell>
          <cell r="E592" t="str">
            <v>河北光华荣昌汽车部件有限公司</v>
          </cell>
          <cell r="F592" t="str">
            <v>座椅事业一部--座椅厂</v>
          </cell>
          <cell r="G592" t="str">
            <v>缝纫车间</v>
          </cell>
          <cell r="H592" t="str">
            <v>缝纫工</v>
          </cell>
        </row>
        <row r="593">
          <cell r="B593" t="str">
            <v>刘迎涛</v>
          </cell>
          <cell r="C593" t="str">
            <v>男</v>
          </cell>
          <cell r="D593" t="str">
            <v>前台</v>
          </cell>
          <cell r="E593" t="str">
            <v>河北光华荣昌汽车部件有限公司</v>
          </cell>
          <cell r="F593" t="str">
            <v>座椅事业一部--座椅厂</v>
          </cell>
          <cell r="G593" t="str">
            <v>发泡车间</v>
          </cell>
          <cell r="H593" t="str">
            <v>发泡工</v>
          </cell>
        </row>
        <row r="594">
          <cell r="B594" t="str">
            <v>郑文博</v>
          </cell>
          <cell r="C594" t="str">
            <v>男</v>
          </cell>
          <cell r="D594" t="str">
            <v>前台</v>
          </cell>
          <cell r="E594" t="str">
            <v>河北光华荣昌汽车部件有限公司</v>
          </cell>
          <cell r="F594" t="str">
            <v>座椅事业一部--座椅厂</v>
          </cell>
          <cell r="G594" t="str">
            <v>发泡车间</v>
          </cell>
          <cell r="H594" t="str">
            <v>发泡工</v>
          </cell>
        </row>
        <row r="595">
          <cell r="B595" t="str">
            <v>刘保玲</v>
          </cell>
          <cell r="C595" t="str">
            <v>女</v>
          </cell>
          <cell r="D595" t="str">
            <v>前台</v>
          </cell>
          <cell r="E595" t="str">
            <v>河北光华荣昌汽车部件有限公司</v>
          </cell>
          <cell r="F595" t="str">
            <v>后视镜事业部</v>
          </cell>
          <cell r="G595" t="str">
            <v>后视镜组装车间</v>
          </cell>
          <cell r="H595" t="str">
            <v>组装工</v>
          </cell>
        </row>
        <row r="596">
          <cell r="B596" t="str">
            <v>魏晓萌</v>
          </cell>
          <cell r="C596" t="str">
            <v>女</v>
          </cell>
          <cell r="D596" t="str">
            <v>前台</v>
          </cell>
          <cell r="E596" t="str">
            <v>河北光华荣昌汽车部件有限公司</v>
          </cell>
          <cell r="F596" t="str">
            <v>后视镜事业部</v>
          </cell>
          <cell r="G596" t="str">
            <v>注塑车间</v>
          </cell>
          <cell r="H596" t="str">
            <v>操作工</v>
          </cell>
        </row>
        <row r="597">
          <cell r="B597" t="str">
            <v>高淑平</v>
          </cell>
          <cell r="C597" t="str">
            <v>女</v>
          </cell>
          <cell r="D597" t="str">
            <v>前台</v>
          </cell>
          <cell r="E597" t="str">
            <v>河北光华荣昌汽车部件有限公司</v>
          </cell>
          <cell r="F597" t="str">
            <v>座椅事业一部--座椅厂</v>
          </cell>
          <cell r="G597" t="str">
            <v>发泡车间</v>
          </cell>
          <cell r="H597" t="str">
            <v>发泡工</v>
          </cell>
        </row>
        <row r="598">
          <cell r="B598" t="str">
            <v>朱俊阔</v>
          </cell>
          <cell r="C598" t="str">
            <v>男</v>
          </cell>
          <cell r="D598" t="str">
            <v>前台</v>
          </cell>
          <cell r="E598" t="str">
            <v>河北光华荣昌汽车部件有限公司</v>
          </cell>
          <cell r="F598" t="str">
            <v>座椅事业一部--金属件厂</v>
          </cell>
          <cell r="G598" t="str">
            <v>生产管理科</v>
          </cell>
          <cell r="H598" t="str">
            <v>生产计划员</v>
          </cell>
        </row>
        <row r="599">
          <cell r="B599" t="str">
            <v>赵腾</v>
          </cell>
          <cell r="C599" t="str">
            <v>男</v>
          </cell>
          <cell r="D599" t="str">
            <v>前台</v>
          </cell>
          <cell r="E599" t="str">
            <v>河北光华荣昌汽车部件有限公司</v>
          </cell>
          <cell r="F599" t="str">
            <v>座椅事业一部--座椅厂</v>
          </cell>
          <cell r="G599" t="str">
            <v>座椅总装车间</v>
          </cell>
          <cell r="H599" t="str">
            <v>组装工</v>
          </cell>
        </row>
        <row r="600">
          <cell r="B600" t="str">
            <v>韩青建</v>
          </cell>
          <cell r="C600" t="str">
            <v>男</v>
          </cell>
          <cell r="D600" t="str">
            <v>前台</v>
          </cell>
          <cell r="E600" t="str">
            <v>河北光华荣昌汽车部件有限公司</v>
          </cell>
          <cell r="F600" t="str">
            <v>座椅事业一部--座椅厂</v>
          </cell>
          <cell r="G600" t="str">
            <v>座椅总装车间</v>
          </cell>
          <cell r="H600" t="str">
            <v>组装工</v>
          </cell>
        </row>
        <row r="601">
          <cell r="B601" t="str">
            <v>刘广骏</v>
          </cell>
          <cell r="C601" t="str">
            <v>男</v>
          </cell>
          <cell r="D601" t="str">
            <v>前台</v>
          </cell>
          <cell r="E601" t="str">
            <v>河北光华荣昌汽车部件有限公司</v>
          </cell>
          <cell r="F601" t="str">
            <v>座椅事业一部--座椅厂</v>
          </cell>
          <cell r="G601" t="str">
            <v>座椅总装车间</v>
          </cell>
          <cell r="H601" t="str">
            <v>组装工</v>
          </cell>
        </row>
        <row r="602">
          <cell r="B602" t="str">
            <v>刘香荣</v>
          </cell>
          <cell r="C602" t="str">
            <v>女</v>
          </cell>
          <cell r="D602" t="str">
            <v>前台</v>
          </cell>
          <cell r="E602" t="str">
            <v>河北光华荣昌汽车部件有限公司</v>
          </cell>
          <cell r="F602" t="str">
            <v>后视镜事业部</v>
          </cell>
          <cell r="G602" t="str">
            <v>后视镜组装车间</v>
          </cell>
          <cell r="H602" t="str">
            <v>组装工</v>
          </cell>
        </row>
        <row r="603">
          <cell r="B603" t="str">
            <v>李超</v>
          </cell>
          <cell r="C603" t="str">
            <v>男</v>
          </cell>
          <cell r="D603" t="str">
            <v>前台</v>
          </cell>
          <cell r="E603" t="str">
            <v>河北光华荣昌汽车部件有限公司</v>
          </cell>
          <cell r="F603" t="str">
            <v>座椅事业一部--金属件厂</v>
          </cell>
          <cell r="G603" t="str">
            <v>冲压弯管车间</v>
          </cell>
          <cell r="H603" t="str">
            <v>冲压工</v>
          </cell>
        </row>
        <row r="604">
          <cell r="B604" t="str">
            <v>李硕</v>
          </cell>
          <cell r="C604" t="str">
            <v>男</v>
          </cell>
          <cell r="D604" t="str">
            <v>前台</v>
          </cell>
          <cell r="E604" t="str">
            <v>河北光华荣昌汽车部件有限公司</v>
          </cell>
          <cell r="F604" t="str">
            <v>座椅事业一部--金属件厂</v>
          </cell>
          <cell r="G604" t="str">
            <v>冲压弯管车间</v>
          </cell>
          <cell r="H604" t="str">
            <v>冲压工</v>
          </cell>
        </row>
        <row r="605">
          <cell r="B605" t="str">
            <v>魏忠亮</v>
          </cell>
          <cell r="C605" t="str">
            <v>男</v>
          </cell>
          <cell r="D605" t="str">
            <v>前台</v>
          </cell>
          <cell r="E605" t="str">
            <v>河北光华荣昌汽车部件有限公司</v>
          </cell>
          <cell r="F605" t="str">
            <v>座椅事业一部--金属件厂</v>
          </cell>
          <cell r="G605" t="str">
            <v>冲压弯管车间</v>
          </cell>
          <cell r="H605" t="str">
            <v>冲压工</v>
          </cell>
        </row>
        <row r="606">
          <cell r="B606" t="str">
            <v>姚建宇</v>
          </cell>
          <cell r="C606" t="str">
            <v>男</v>
          </cell>
          <cell r="D606" t="str">
            <v>前台</v>
          </cell>
          <cell r="E606" t="str">
            <v>河北光华荣昌汽车部件有限公司</v>
          </cell>
          <cell r="F606" t="str">
            <v>座椅事业一部--座椅厂</v>
          </cell>
          <cell r="G606" t="str">
            <v>发泡车间</v>
          </cell>
          <cell r="H606" t="str">
            <v>发泡工</v>
          </cell>
        </row>
        <row r="607">
          <cell r="B607" t="str">
            <v>于洋</v>
          </cell>
          <cell r="C607" t="str">
            <v>男</v>
          </cell>
          <cell r="D607" t="str">
            <v>前台</v>
          </cell>
          <cell r="E607" t="str">
            <v>河北光华荣昌汽车部件有限公司</v>
          </cell>
          <cell r="F607" t="str">
            <v>座椅事业一部--金属件厂</v>
          </cell>
          <cell r="G607" t="str">
            <v>焊接车间</v>
          </cell>
          <cell r="H607" t="str">
            <v>摆件工</v>
          </cell>
        </row>
        <row r="608">
          <cell r="B608" t="str">
            <v>张洪凯</v>
          </cell>
          <cell r="C608" t="str">
            <v>男</v>
          </cell>
          <cell r="D608" t="str">
            <v>前台</v>
          </cell>
          <cell r="E608" t="str">
            <v>河北光华荣昌汽车部件有限公司</v>
          </cell>
          <cell r="F608" t="str">
            <v>座椅事业一部--金属件厂</v>
          </cell>
          <cell r="G608" t="str">
            <v>冲压弯管车间</v>
          </cell>
          <cell r="H608" t="str">
            <v>冲压工</v>
          </cell>
        </row>
        <row r="609">
          <cell r="B609" t="str">
            <v>卞世欣</v>
          </cell>
          <cell r="C609" t="str">
            <v>男</v>
          </cell>
          <cell r="D609" t="str">
            <v>前台</v>
          </cell>
          <cell r="E609" t="str">
            <v>河北光华荣昌汽车部件有限公司</v>
          </cell>
          <cell r="F609" t="str">
            <v>座椅事业一部--金属件厂</v>
          </cell>
          <cell r="G609" t="str">
            <v>冲压弯管车间</v>
          </cell>
          <cell r="H609" t="str">
            <v>冲压工</v>
          </cell>
        </row>
        <row r="610">
          <cell r="B610" t="str">
            <v>陈俊凯</v>
          </cell>
          <cell r="C610" t="str">
            <v>男</v>
          </cell>
          <cell r="D610" t="str">
            <v>前台</v>
          </cell>
          <cell r="E610" t="str">
            <v>河北光华荣昌汽车部件有限公司</v>
          </cell>
          <cell r="F610" t="str">
            <v>座椅事业一部--金属件厂</v>
          </cell>
          <cell r="G610" t="str">
            <v>焊接车间</v>
          </cell>
          <cell r="H610" t="str">
            <v>摆件工</v>
          </cell>
        </row>
        <row r="611">
          <cell r="B611" t="str">
            <v>孙新华</v>
          </cell>
          <cell r="C611" t="str">
            <v>男</v>
          </cell>
          <cell r="D611" t="str">
            <v>前台</v>
          </cell>
          <cell r="E611" t="str">
            <v>河北光华荣昌汽车部件有限公司</v>
          </cell>
          <cell r="F611" t="str">
            <v>座椅事业一部--金属件厂</v>
          </cell>
          <cell r="G611" t="str">
            <v>焊接车间</v>
          </cell>
          <cell r="H611" t="str">
            <v>摆件工</v>
          </cell>
        </row>
        <row r="612">
          <cell r="B612" t="str">
            <v>李春梅</v>
          </cell>
          <cell r="C612" t="str">
            <v>男</v>
          </cell>
          <cell r="D612" t="str">
            <v>前台</v>
          </cell>
          <cell r="E612" t="str">
            <v>河北光华荣昌汽车部件有限公司</v>
          </cell>
          <cell r="F612" t="str">
            <v>座椅事业一部--金属件厂</v>
          </cell>
          <cell r="G612" t="str">
            <v>焊接车间</v>
          </cell>
          <cell r="H612" t="str">
            <v>摆件工</v>
          </cell>
        </row>
        <row r="613">
          <cell r="B613" t="str">
            <v>刘兴超</v>
          </cell>
          <cell r="C613" t="str">
            <v>男</v>
          </cell>
          <cell r="D613" t="str">
            <v>前台</v>
          </cell>
          <cell r="E613" t="str">
            <v>河北光华荣昌汽车部件有限公司</v>
          </cell>
          <cell r="F613" t="str">
            <v>座椅事业一部--座椅厂</v>
          </cell>
          <cell r="G613" t="str">
            <v>座椅总装车间</v>
          </cell>
          <cell r="H613" t="str">
            <v>组装工</v>
          </cell>
        </row>
        <row r="614">
          <cell r="B614" t="str">
            <v>马文亮</v>
          </cell>
          <cell r="C614" t="str">
            <v>男</v>
          </cell>
          <cell r="D614" t="str">
            <v>前台</v>
          </cell>
          <cell r="E614" t="str">
            <v>河北光华荣昌汽车部件有限公司</v>
          </cell>
          <cell r="F614" t="str">
            <v>座椅事业一部--金属件厂</v>
          </cell>
          <cell r="G614" t="str">
            <v>焊接车间</v>
          </cell>
          <cell r="H614" t="str">
            <v>焊工</v>
          </cell>
        </row>
        <row r="615">
          <cell r="B615" t="str">
            <v>袁建硕</v>
          </cell>
          <cell r="C615" t="str">
            <v>男</v>
          </cell>
          <cell r="D615" t="str">
            <v>前台</v>
          </cell>
          <cell r="E615" t="str">
            <v>河北光华荣昌汽车部件有限公司</v>
          </cell>
          <cell r="F615" t="str">
            <v>座椅事业一部--座椅厂</v>
          </cell>
          <cell r="G615" t="str">
            <v>座椅总装车间</v>
          </cell>
          <cell r="H615" t="str">
            <v>组装工</v>
          </cell>
        </row>
        <row r="616">
          <cell r="B616" t="str">
            <v>王佳乐</v>
          </cell>
          <cell r="C616" t="str">
            <v>男</v>
          </cell>
          <cell r="D616" t="str">
            <v>前台</v>
          </cell>
          <cell r="E616" t="str">
            <v>河北光华荣昌汽车部件有限公司</v>
          </cell>
          <cell r="F616" t="str">
            <v>座椅事业一部--金属件厂</v>
          </cell>
          <cell r="G616" t="str">
            <v>焊接车间</v>
          </cell>
          <cell r="H616" t="str">
            <v>摆件工</v>
          </cell>
        </row>
        <row r="617">
          <cell r="B617" t="str">
            <v>白昌昊</v>
          </cell>
          <cell r="C617" t="str">
            <v>男</v>
          </cell>
          <cell r="D617" t="str">
            <v>前台</v>
          </cell>
          <cell r="E617" t="str">
            <v>河北光华荣昌汽车部件有限公司</v>
          </cell>
          <cell r="F617" t="str">
            <v>座椅事业一部--金属件厂</v>
          </cell>
          <cell r="G617" t="str">
            <v>焊接车间</v>
          </cell>
          <cell r="H617" t="str">
            <v>摆件工</v>
          </cell>
        </row>
        <row r="618">
          <cell r="B618" t="str">
            <v>崔淑玲</v>
          </cell>
          <cell r="C618" t="str">
            <v>女</v>
          </cell>
          <cell r="D618" t="str">
            <v>前台</v>
          </cell>
          <cell r="E618" t="str">
            <v>河北光华荣昌汽车部件有限公司</v>
          </cell>
          <cell r="F618" t="str">
            <v>座椅事业一部--座椅厂</v>
          </cell>
          <cell r="G618" t="str">
            <v>发泡车间</v>
          </cell>
          <cell r="H618" t="str">
            <v>发泡工</v>
          </cell>
        </row>
        <row r="619">
          <cell r="B619" t="str">
            <v>冯嘉晟</v>
          </cell>
          <cell r="C619" t="str">
            <v>男</v>
          </cell>
          <cell r="D619" t="str">
            <v>前台</v>
          </cell>
          <cell r="E619" t="str">
            <v>河北光华荣昌汽车部件有限公司</v>
          </cell>
          <cell r="F619" t="str">
            <v>座椅事业一部--座椅厂</v>
          </cell>
          <cell r="G619" t="str">
            <v>座椅总装车间</v>
          </cell>
          <cell r="H619" t="str">
            <v>组装工</v>
          </cell>
        </row>
        <row r="620">
          <cell r="B620" t="str">
            <v>王鸿溢</v>
          </cell>
          <cell r="C620" t="str">
            <v>男</v>
          </cell>
          <cell r="D620" t="str">
            <v>前台</v>
          </cell>
          <cell r="E620" t="str">
            <v>河北光华荣昌汽车部件有限公司</v>
          </cell>
          <cell r="F620" t="str">
            <v>座椅事业一部--金属件厂</v>
          </cell>
          <cell r="G620" t="str">
            <v>焊接车间</v>
          </cell>
          <cell r="H620" t="str">
            <v>摆件工</v>
          </cell>
        </row>
        <row r="621">
          <cell r="B621" t="str">
            <v>马建利</v>
          </cell>
          <cell r="C621" t="str">
            <v>女</v>
          </cell>
          <cell r="D621" t="str">
            <v>前台</v>
          </cell>
          <cell r="E621" t="str">
            <v>河北光华荣昌汽车部件有限公司</v>
          </cell>
          <cell r="F621" t="str">
            <v>座椅事业一部--金属件厂</v>
          </cell>
          <cell r="G621" t="str">
            <v>焊接车间</v>
          </cell>
          <cell r="H621" t="str">
            <v>摆件工</v>
          </cell>
        </row>
        <row r="622">
          <cell r="B622" t="str">
            <v>张彭</v>
          </cell>
          <cell r="C622" t="str">
            <v>男</v>
          </cell>
          <cell r="D622" t="str">
            <v>前台</v>
          </cell>
          <cell r="E622" t="str">
            <v>河北光华荣昌汽车部件有限公司</v>
          </cell>
          <cell r="F622" t="str">
            <v>座椅事业一部--座椅厂</v>
          </cell>
          <cell r="G622" t="str">
            <v>座椅总装车间</v>
          </cell>
          <cell r="H622" t="str">
            <v>组装工</v>
          </cell>
        </row>
        <row r="623">
          <cell r="B623" t="str">
            <v>王明傲</v>
          </cell>
          <cell r="C623" t="str">
            <v>男</v>
          </cell>
          <cell r="D623" t="str">
            <v>前台</v>
          </cell>
          <cell r="E623" t="str">
            <v>河北光华荣昌汽车部件有限公司</v>
          </cell>
          <cell r="F623" t="str">
            <v>座椅事业一部--金属件厂</v>
          </cell>
          <cell r="G623" t="str">
            <v>总经办-安环科</v>
          </cell>
          <cell r="H623" t="str">
            <v>安全员</v>
          </cell>
        </row>
        <row r="624">
          <cell r="B624" t="str">
            <v>张晨晨</v>
          </cell>
          <cell r="C624" t="str">
            <v>女</v>
          </cell>
          <cell r="D624" t="str">
            <v>前台</v>
          </cell>
          <cell r="E624" t="str">
            <v>河北光华荣昌汽车部件有限公司</v>
          </cell>
          <cell r="F624" t="str">
            <v>座椅事业一部--座椅厂</v>
          </cell>
          <cell r="G624" t="str">
            <v>座椅总装车间</v>
          </cell>
          <cell r="H624" t="str">
            <v>检验员</v>
          </cell>
        </row>
        <row r="625">
          <cell r="B625" t="str">
            <v>张文斌</v>
          </cell>
          <cell r="C625" t="str">
            <v>男</v>
          </cell>
          <cell r="D625" t="str">
            <v>前台</v>
          </cell>
          <cell r="E625" t="str">
            <v>河北光华荣昌汽车部件有限公司</v>
          </cell>
          <cell r="F625" t="str">
            <v>座椅事业一部--座椅厂</v>
          </cell>
          <cell r="G625" t="str">
            <v>发泡车间</v>
          </cell>
          <cell r="H625" t="str">
            <v>发泡工</v>
          </cell>
        </row>
        <row r="626">
          <cell r="B626" t="str">
            <v>朱建祥</v>
          </cell>
          <cell r="C626" t="str">
            <v>男</v>
          </cell>
          <cell r="D626" t="str">
            <v>前台</v>
          </cell>
          <cell r="E626" t="str">
            <v>河北光华荣昌汽车部件有限公司</v>
          </cell>
          <cell r="F626" t="str">
            <v>后视镜事业部</v>
          </cell>
          <cell r="G626" t="str">
            <v>后视镜组装车间</v>
          </cell>
          <cell r="H626" t="str">
            <v>组装工</v>
          </cell>
        </row>
        <row r="627">
          <cell r="B627" t="str">
            <v>张鸿基</v>
          </cell>
          <cell r="C627" t="str">
            <v>男</v>
          </cell>
          <cell r="D627" t="str">
            <v>前台</v>
          </cell>
          <cell r="E627" t="str">
            <v>河北光华荣昌汽车部件有限公司</v>
          </cell>
          <cell r="F627" t="str">
            <v>座椅事业一部--座椅厂</v>
          </cell>
          <cell r="G627" t="str">
            <v>发泡车间</v>
          </cell>
          <cell r="H627" t="str">
            <v>发泡工</v>
          </cell>
        </row>
        <row r="628">
          <cell r="B628" t="str">
            <v>王云</v>
          </cell>
          <cell r="C628" t="str">
            <v>男</v>
          </cell>
          <cell r="D628" t="str">
            <v>前台</v>
          </cell>
          <cell r="E628" t="str">
            <v>河北光华荣昌汽车部件有限公司</v>
          </cell>
          <cell r="F628" t="str">
            <v>座椅事业一部--金属件厂</v>
          </cell>
          <cell r="G628" t="str">
            <v>焊接车间</v>
          </cell>
          <cell r="H628" t="str">
            <v>摆件工</v>
          </cell>
        </row>
        <row r="629">
          <cell r="B629" t="str">
            <v>吴英正</v>
          </cell>
          <cell r="C629" t="str">
            <v>男</v>
          </cell>
          <cell r="D629" t="str">
            <v>前台</v>
          </cell>
          <cell r="E629" t="str">
            <v>河北光华荣昌汽车部件有限公司</v>
          </cell>
          <cell r="F629" t="str">
            <v>座椅事业一部--金属件厂</v>
          </cell>
          <cell r="G629" t="str">
            <v>焊接车间</v>
          </cell>
          <cell r="H629" t="str">
            <v>摆件工</v>
          </cell>
        </row>
        <row r="630">
          <cell r="B630" t="str">
            <v>窦富议</v>
          </cell>
          <cell r="C630" t="str">
            <v>男</v>
          </cell>
          <cell r="D630" t="str">
            <v>前台</v>
          </cell>
          <cell r="E630" t="str">
            <v>河北光华荣昌汽车部件有限公司</v>
          </cell>
          <cell r="F630" t="str">
            <v>座椅事业一部--金属件厂</v>
          </cell>
          <cell r="G630" t="str">
            <v>底座装配车间</v>
          </cell>
          <cell r="H630" t="str">
            <v>组装工</v>
          </cell>
        </row>
        <row r="631">
          <cell r="B631" t="str">
            <v>沈丛祥</v>
          </cell>
          <cell r="C631" t="str">
            <v>男</v>
          </cell>
          <cell r="D631" t="str">
            <v>前台</v>
          </cell>
          <cell r="E631" t="str">
            <v>河北光华荣昌汽车部件有限公司</v>
          </cell>
          <cell r="F631" t="str">
            <v>座椅事业一部--金属件厂</v>
          </cell>
          <cell r="G631" t="str">
            <v>冲压弯管车间</v>
          </cell>
          <cell r="H631" t="str">
            <v>冲压工</v>
          </cell>
        </row>
        <row r="632">
          <cell r="B632" t="str">
            <v>李俊茜</v>
          </cell>
          <cell r="C632" t="str">
            <v>男</v>
          </cell>
          <cell r="D632" t="str">
            <v>前台</v>
          </cell>
          <cell r="E632" t="str">
            <v>河北光华荣昌汽车部件有限公司</v>
          </cell>
          <cell r="F632" t="str">
            <v>座椅事业一部--金属件厂</v>
          </cell>
          <cell r="G632" t="str">
            <v>焊接车间</v>
          </cell>
          <cell r="H632" t="str">
            <v>摆件工</v>
          </cell>
        </row>
        <row r="633">
          <cell r="B633" t="str">
            <v>张杰</v>
          </cell>
          <cell r="C633" t="str">
            <v>女</v>
          </cell>
          <cell r="D633" t="str">
            <v>前台</v>
          </cell>
          <cell r="E633" t="str">
            <v>河北光华荣昌汽车部件有限公司</v>
          </cell>
          <cell r="F633" t="str">
            <v>后视镜事业部</v>
          </cell>
          <cell r="G633" t="str">
            <v>后视镜组装车间</v>
          </cell>
          <cell r="H633" t="str">
            <v>组装工</v>
          </cell>
        </row>
        <row r="634">
          <cell r="B634" t="str">
            <v>于培沂</v>
          </cell>
          <cell r="C634" t="str">
            <v>女</v>
          </cell>
          <cell r="D634" t="str">
            <v>前台</v>
          </cell>
          <cell r="E634" t="str">
            <v>河北光华荣昌汽车部件有限公司</v>
          </cell>
          <cell r="F634" t="str">
            <v>后视镜事业部</v>
          </cell>
          <cell r="G634" t="str">
            <v>后视镜组装车间</v>
          </cell>
          <cell r="H634" t="str">
            <v>组装工</v>
          </cell>
        </row>
        <row r="635">
          <cell r="B635" t="str">
            <v>李彩霞</v>
          </cell>
          <cell r="C635" t="str">
            <v>女</v>
          </cell>
          <cell r="D635" t="str">
            <v>前台</v>
          </cell>
          <cell r="E635" t="str">
            <v>河北光华荣昌汽车部件有限公司</v>
          </cell>
          <cell r="F635" t="str">
            <v>座椅事业一部--座椅厂</v>
          </cell>
          <cell r="G635" t="str">
            <v>发泡车间</v>
          </cell>
          <cell r="H635" t="str">
            <v>发泡工</v>
          </cell>
        </row>
        <row r="636">
          <cell r="B636" t="str">
            <v>王连生</v>
          </cell>
          <cell r="C636" t="str">
            <v>男</v>
          </cell>
          <cell r="D636" t="str">
            <v>前台</v>
          </cell>
          <cell r="E636" t="str">
            <v>河北光华荣昌汽车部件有限公司</v>
          </cell>
          <cell r="F636" t="str">
            <v>座椅事业一部--金属件厂</v>
          </cell>
          <cell r="G636" t="str">
            <v>冲压弯管车间</v>
          </cell>
          <cell r="H636" t="str">
            <v>冲压工</v>
          </cell>
        </row>
        <row r="637">
          <cell r="B637" t="str">
            <v>王润</v>
          </cell>
          <cell r="C637" t="str">
            <v>男</v>
          </cell>
          <cell r="D637" t="str">
            <v>前台</v>
          </cell>
          <cell r="E637" t="str">
            <v>河北光华荣昌汽车部件有限公司</v>
          </cell>
          <cell r="F637" t="str">
            <v>座椅事业一部--座椅厂</v>
          </cell>
          <cell r="G637" t="str">
            <v>座椅总装车间</v>
          </cell>
          <cell r="H637" t="str">
            <v>组装工</v>
          </cell>
        </row>
        <row r="638">
          <cell r="B638" t="str">
            <v>胡中峰</v>
          </cell>
          <cell r="C638" t="str">
            <v>男</v>
          </cell>
          <cell r="D638" t="str">
            <v>前台</v>
          </cell>
          <cell r="E638" t="str">
            <v>河北光华荣昌汽车部件有限公司</v>
          </cell>
          <cell r="F638" t="str">
            <v>座椅事业一部--金属件厂</v>
          </cell>
          <cell r="G638" t="str">
            <v>冲压弯管车间</v>
          </cell>
          <cell r="H638" t="str">
            <v>冲压工</v>
          </cell>
        </row>
        <row r="639">
          <cell r="B639" t="str">
            <v>沈伟伟</v>
          </cell>
          <cell r="C639" t="str">
            <v>男</v>
          </cell>
          <cell r="D639" t="str">
            <v>前台</v>
          </cell>
          <cell r="E639" t="str">
            <v>河北光华荣昌汽车部件有限公司</v>
          </cell>
          <cell r="F639" t="str">
            <v>座椅事业一部--金属件厂</v>
          </cell>
          <cell r="G639" t="str">
            <v>焊接车间</v>
          </cell>
          <cell r="H639" t="str">
            <v>摆件工</v>
          </cell>
        </row>
        <row r="640">
          <cell r="B640" t="str">
            <v>冀云峰</v>
          </cell>
          <cell r="C640" t="str">
            <v>男</v>
          </cell>
          <cell r="D640" t="str">
            <v>前台</v>
          </cell>
          <cell r="E640" t="str">
            <v>河北光华荣昌汽车部件有限公司</v>
          </cell>
          <cell r="F640" t="str">
            <v>座椅事业一部--金属件厂</v>
          </cell>
          <cell r="G640" t="str">
            <v>焊接车间</v>
          </cell>
          <cell r="H640" t="str">
            <v>摆件工</v>
          </cell>
        </row>
        <row r="641">
          <cell r="B641" t="str">
            <v>蒋金伟</v>
          </cell>
          <cell r="C641" t="str">
            <v>男</v>
          </cell>
          <cell r="D641" t="str">
            <v>前台</v>
          </cell>
          <cell r="E641" t="str">
            <v>河北光华荣昌汽车部件有限公司</v>
          </cell>
          <cell r="F641" t="str">
            <v>座椅事业一部--金属件厂</v>
          </cell>
          <cell r="G641" t="str">
            <v>焊接车间</v>
          </cell>
          <cell r="H641" t="str">
            <v>焊工</v>
          </cell>
        </row>
        <row r="642">
          <cell r="B642" t="str">
            <v>王小乐</v>
          </cell>
          <cell r="C642" t="str">
            <v>男</v>
          </cell>
          <cell r="D642" t="str">
            <v>前台</v>
          </cell>
          <cell r="E642" t="str">
            <v>河北光华荣昌汽车部件有限公司</v>
          </cell>
          <cell r="F642" t="str">
            <v>座椅事业一部--金属件厂</v>
          </cell>
          <cell r="G642" t="str">
            <v>冲压弯管车间</v>
          </cell>
          <cell r="H642" t="str">
            <v>冲压工</v>
          </cell>
        </row>
        <row r="643">
          <cell r="B643" t="str">
            <v>王志彬</v>
          </cell>
          <cell r="C643" t="str">
            <v>男</v>
          </cell>
          <cell r="D643" t="str">
            <v>前台</v>
          </cell>
          <cell r="E643" t="str">
            <v>河北光华荣昌汽车部件有限公司</v>
          </cell>
          <cell r="F643" t="str">
            <v>座椅事业一部--金属件厂</v>
          </cell>
          <cell r="G643" t="str">
            <v>冲压弯管车间</v>
          </cell>
          <cell r="H643" t="str">
            <v>冲压工</v>
          </cell>
        </row>
        <row r="644">
          <cell r="B644" t="str">
            <v>王宏建</v>
          </cell>
          <cell r="C644" t="str">
            <v>男</v>
          </cell>
          <cell r="D644" t="str">
            <v>前台</v>
          </cell>
          <cell r="E644" t="str">
            <v>河北光华荣昌汽车部件有限公司</v>
          </cell>
          <cell r="F644" t="str">
            <v>座椅事业一部--金属件厂</v>
          </cell>
          <cell r="G644" t="str">
            <v>焊接车间</v>
          </cell>
          <cell r="H644" t="str">
            <v>焊工</v>
          </cell>
        </row>
        <row r="645">
          <cell r="B645" t="str">
            <v>徐富祥</v>
          </cell>
          <cell r="C645" t="str">
            <v>男</v>
          </cell>
          <cell r="D645" t="str">
            <v>前台</v>
          </cell>
          <cell r="E645" t="str">
            <v>河北光华荣昌汽车部件有限公司</v>
          </cell>
          <cell r="F645" t="str">
            <v>座椅事业一部--金属件厂</v>
          </cell>
          <cell r="G645" t="str">
            <v>焊接车间</v>
          </cell>
          <cell r="H645" t="str">
            <v>摆件工</v>
          </cell>
        </row>
        <row r="646">
          <cell r="B646" t="str">
            <v>王万月</v>
          </cell>
          <cell r="C646" t="str">
            <v>男</v>
          </cell>
          <cell r="D646" t="str">
            <v>前台</v>
          </cell>
          <cell r="E646" t="str">
            <v>河北光华荣昌汽车部件有限公司</v>
          </cell>
          <cell r="F646" t="str">
            <v>座椅事业一部--金属件厂</v>
          </cell>
          <cell r="G646" t="str">
            <v>焊接车间</v>
          </cell>
          <cell r="H646" t="str">
            <v>摆件工</v>
          </cell>
        </row>
        <row r="647">
          <cell r="B647" t="str">
            <v>赵玉合</v>
          </cell>
          <cell r="C647" t="str">
            <v>男</v>
          </cell>
          <cell r="D647" t="str">
            <v>前台</v>
          </cell>
          <cell r="E647" t="str">
            <v>河北光华荣昌汽车部件有限公司</v>
          </cell>
          <cell r="F647" t="str">
            <v>座椅事业一部--金属件厂</v>
          </cell>
          <cell r="G647" t="str">
            <v>焊接车间</v>
          </cell>
          <cell r="H647" t="str">
            <v>摆件工</v>
          </cell>
        </row>
        <row r="648">
          <cell r="B648" t="str">
            <v>王禹衡</v>
          </cell>
          <cell r="C648" t="str">
            <v>男</v>
          </cell>
          <cell r="D648" t="str">
            <v>前台</v>
          </cell>
          <cell r="E648" t="str">
            <v>河北光华荣昌汽车部件有限公司</v>
          </cell>
          <cell r="F648" t="str">
            <v>座椅事业一部--座椅厂</v>
          </cell>
          <cell r="G648" t="str">
            <v>座椅总装车间</v>
          </cell>
          <cell r="H648" t="str">
            <v>组装工</v>
          </cell>
        </row>
        <row r="649">
          <cell r="B649" t="str">
            <v>武锦德</v>
          </cell>
          <cell r="C649" t="str">
            <v>男</v>
          </cell>
          <cell r="D649" t="str">
            <v>前台</v>
          </cell>
          <cell r="E649" t="str">
            <v>河北光华荣昌汽车部件有限公司</v>
          </cell>
          <cell r="F649" t="str">
            <v>座椅事业一部--座椅厂</v>
          </cell>
          <cell r="G649" t="str">
            <v>座椅总装车间</v>
          </cell>
          <cell r="H649" t="str">
            <v>组装工</v>
          </cell>
        </row>
        <row r="650">
          <cell r="B650" t="str">
            <v>王英圳</v>
          </cell>
          <cell r="C650" t="str">
            <v>男</v>
          </cell>
          <cell r="D650" t="str">
            <v>前台</v>
          </cell>
          <cell r="E650" t="str">
            <v>河北光华荣昌汽车部件有限公司</v>
          </cell>
          <cell r="F650" t="str">
            <v>座椅事业一部--金属件厂</v>
          </cell>
          <cell r="G650" t="str">
            <v>制造技术部-质量工艺科</v>
          </cell>
          <cell r="H650" t="str">
            <v>焊接质检</v>
          </cell>
        </row>
        <row r="651">
          <cell r="B651" t="str">
            <v>张孟荣</v>
          </cell>
          <cell r="C651" t="str">
            <v>女</v>
          </cell>
          <cell r="D651" t="str">
            <v>前台</v>
          </cell>
          <cell r="E651" t="str">
            <v>河北光华荣昌汽车部件有限公司</v>
          </cell>
          <cell r="F651" t="str">
            <v>座椅事业一部--座椅厂</v>
          </cell>
          <cell r="G651" t="str">
            <v>发泡车间</v>
          </cell>
          <cell r="H651" t="str">
            <v>发泡工</v>
          </cell>
        </row>
        <row r="652">
          <cell r="B652" t="str">
            <v>王金怀</v>
          </cell>
          <cell r="C652" t="str">
            <v>男</v>
          </cell>
          <cell r="D652" t="str">
            <v>前台</v>
          </cell>
          <cell r="E652" t="str">
            <v>河北光华荣昌汽车部件有限公司</v>
          </cell>
          <cell r="F652" t="str">
            <v>座椅事业一部--金属件厂</v>
          </cell>
          <cell r="G652" t="str">
            <v>冲压弯管车间</v>
          </cell>
          <cell r="H652" t="str">
            <v>冲压工</v>
          </cell>
        </row>
        <row r="653">
          <cell r="B653" t="str">
            <v>高春龙</v>
          </cell>
          <cell r="C653" t="str">
            <v>男</v>
          </cell>
          <cell r="D653" t="str">
            <v>前台</v>
          </cell>
          <cell r="E653" t="str">
            <v>河北光华荣昌汽车部件有限公司</v>
          </cell>
          <cell r="F653" t="str">
            <v>座椅事业一部--座椅厂</v>
          </cell>
          <cell r="G653" t="str">
            <v>发泡车间</v>
          </cell>
          <cell r="H653" t="str">
            <v>发泡工</v>
          </cell>
        </row>
        <row r="654">
          <cell r="B654" t="str">
            <v>李术峰</v>
          </cell>
          <cell r="C654" t="str">
            <v>男</v>
          </cell>
          <cell r="D654" t="str">
            <v>前台</v>
          </cell>
          <cell r="E654" t="str">
            <v>河北光华荣昌汽车部件有限公司</v>
          </cell>
          <cell r="F654" t="str">
            <v>座椅事业一部--座椅厂</v>
          </cell>
          <cell r="G654" t="str">
            <v>座椅总装车间</v>
          </cell>
          <cell r="H654" t="str">
            <v>组装工</v>
          </cell>
        </row>
        <row r="655">
          <cell r="B655" t="str">
            <v>宗春友</v>
          </cell>
          <cell r="C655" t="str">
            <v>男</v>
          </cell>
          <cell r="D655" t="str">
            <v>前台</v>
          </cell>
          <cell r="E655" t="str">
            <v>河北光华荣昌汽车部件有限公司</v>
          </cell>
          <cell r="F655" t="str">
            <v>座椅事业一部--金属件厂</v>
          </cell>
          <cell r="G655" t="str">
            <v>焊接车间</v>
          </cell>
          <cell r="H655" t="str">
            <v>摆件工</v>
          </cell>
        </row>
        <row r="656">
          <cell r="B656" t="str">
            <v>商恩强</v>
          </cell>
          <cell r="C656" t="str">
            <v>男</v>
          </cell>
          <cell r="D656" t="str">
            <v>前台</v>
          </cell>
          <cell r="E656" t="str">
            <v>河北光华荣昌汽车部件有限公司</v>
          </cell>
          <cell r="F656" t="str">
            <v>座椅事业一部--金属件厂</v>
          </cell>
          <cell r="G656" t="str">
            <v>焊接车间</v>
          </cell>
          <cell r="H656" t="str">
            <v>焊工</v>
          </cell>
        </row>
        <row r="657">
          <cell r="B657" t="str">
            <v>张玉玺</v>
          </cell>
          <cell r="C657" t="str">
            <v>男</v>
          </cell>
          <cell r="D657" t="str">
            <v>前台</v>
          </cell>
          <cell r="E657" t="str">
            <v>河北光华荣昌汽车部件有限公司</v>
          </cell>
          <cell r="F657" t="str">
            <v>座椅事业一部--金属件厂</v>
          </cell>
          <cell r="G657" t="str">
            <v>焊接车间</v>
          </cell>
          <cell r="H657" t="str">
            <v>焊工</v>
          </cell>
        </row>
        <row r="658">
          <cell r="B658" t="str">
            <v>刘金岗</v>
          </cell>
          <cell r="C658" t="str">
            <v>男</v>
          </cell>
          <cell r="D658" t="str">
            <v>前台</v>
          </cell>
          <cell r="E658" t="str">
            <v>河北光华荣昌汽车部件有限公司</v>
          </cell>
          <cell r="F658" t="str">
            <v>座椅事业一部--金属件厂</v>
          </cell>
          <cell r="G658" t="str">
            <v>冲压弯管车间</v>
          </cell>
          <cell r="H658" t="str">
            <v>焊工</v>
          </cell>
        </row>
        <row r="659">
          <cell r="B659" t="str">
            <v>牟汝静</v>
          </cell>
          <cell r="C659" t="str">
            <v>女</v>
          </cell>
          <cell r="D659" t="str">
            <v>前台</v>
          </cell>
          <cell r="E659" t="str">
            <v>河北光华荣昌汽车部件有限公司</v>
          </cell>
          <cell r="F659" t="str">
            <v>座椅事业一部--座椅厂</v>
          </cell>
          <cell r="G659" t="str">
            <v>发泡车间</v>
          </cell>
          <cell r="H659" t="str">
            <v>发泡工</v>
          </cell>
        </row>
        <row r="660">
          <cell r="B660" t="str">
            <v>刘烁</v>
          </cell>
          <cell r="C660" t="str">
            <v>男</v>
          </cell>
          <cell r="D660" t="str">
            <v>前台</v>
          </cell>
          <cell r="E660" t="str">
            <v>河北光华荣昌汽车部件有限公司</v>
          </cell>
          <cell r="F660" t="str">
            <v>座椅事业一部--座椅厂</v>
          </cell>
          <cell r="G660" t="str">
            <v>发泡车间</v>
          </cell>
          <cell r="H660" t="str">
            <v>发泡工</v>
          </cell>
        </row>
        <row r="661">
          <cell r="B661" t="str">
            <v>韩宗翰</v>
          </cell>
          <cell r="C661" t="str">
            <v>男</v>
          </cell>
          <cell r="D661" t="str">
            <v>前台</v>
          </cell>
          <cell r="E661" t="str">
            <v>河北光华荣昌汽车部件有限公司</v>
          </cell>
          <cell r="F661" t="str">
            <v>座椅事业一部--金属件厂</v>
          </cell>
          <cell r="G661" t="str">
            <v>焊接车间</v>
          </cell>
          <cell r="H661" t="str">
            <v>摆件工</v>
          </cell>
        </row>
        <row r="662">
          <cell r="B662" t="str">
            <v>刘昊轩</v>
          </cell>
          <cell r="C662" t="str">
            <v>男</v>
          </cell>
          <cell r="D662" t="str">
            <v>前台</v>
          </cell>
          <cell r="E662" t="str">
            <v>河北光华荣昌汽车部件有限公司</v>
          </cell>
          <cell r="F662" t="str">
            <v>座椅事业一部--金属件厂</v>
          </cell>
          <cell r="G662" t="str">
            <v>底座装配车间</v>
          </cell>
          <cell r="H662" t="str">
            <v>组装工</v>
          </cell>
        </row>
        <row r="663">
          <cell r="B663" t="str">
            <v>牛振硕</v>
          </cell>
          <cell r="C663" t="str">
            <v>男</v>
          </cell>
          <cell r="D663" t="str">
            <v>前台</v>
          </cell>
          <cell r="E663" t="str">
            <v>河北光华荣昌汽车部件有限公司</v>
          </cell>
          <cell r="F663" t="str">
            <v>座椅事业一部--金属件厂</v>
          </cell>
          <cell r="G663" t="str">
            <v>冲压弯管车间</v>
          </cell>
          <cell r="H663" t="str">
            <v>冲压工</v>
          </cell>
        </row>
        <row r="664">
          <cell r="B664" t="str">
            <v>王磊</v>
          </cell>
          <cell r="C664" t="str">
            <v>男</v>
          </cell>
          <cell r="D664" t="str">
            <v>前台</v>
          </cell>
          <cell r="E664" t="str">
            <v>河北光华荣昌汽车部件有限公司</v>
          </cell>
          <cell r="F664" t="str">
            <v>座椅事业一部--座椅厂</v>
          </cell>
          <cell r="G664" t="str">
            <v>座椅总装车间</v>
          </cell>
          <cell r="H664" t="str">
            <v>组装工</v>
          </cell>
        </row>
        <row r="665">
          <cell r="B665" t="str">
            <v>刘树烨</v>
          </cell>
          <cell r="C665" t="str">
            <v>男</v>
          </cell>
          <cell r="D665" t="str">
            <v>前台</v>
          </cell>
          <cell r="E665" t="str">
            <v>河北光华荣昌汽车部件有限公司</v>
          </cell>
          <cell r="F665" t="str">
            <v>座椅事业一部--座椅厂</v>
          </cell>
          <cell r="G665" t="str">
            <v>座椅总装车间</v>
          </cell>
          <cell r="H665" t="str">
            <v>组装工</v>
          </cell>
        </row>
        <row r="666">
          <cell r="B666" t="str">
            <v>王浩哲</v>
          </cell>
          <cell r="C666" t="str">
            <v>男</v>
          </cell>
          <cell r="D666" t="str">
            <v>前台</v>
          </cell>
          <cell r="E666" t="str">
            <v>河北光华荣昌汽车部件有限公司</v>
          </cell>
          <cell r="F666" t="str">
            <v>座椅事业一部--金属件厂</v>
          </cell>
          <cell r="G666" t="str">
            <v>底座装配车间</v>
          </cell>
          <cell r="H666" t="str">
            <v>组装工</v>
          </cell>
        </row>
        <row r="667">
          <cell r="B667" t="str">
            <v>孙一顺</v>
          </cell>
          <cell r="C667" t="str">
            <v>男</v>
          </cell>
          <cell r="D667" t="str">
            <v>前台</v>
          </cell>
          <cell r="E667" t="str">
            <v>河北光华荣昌汽车部件有限公司</v>
          </cell>
          <cell r="F667" t="str">
            <v>座椅事业一部--座椅厂</v>
          </cell>
          <cell r="G667" t="str">
            <v>发泡车间</v>
          </cell>
          <cell r="H667" t="str">
            <v>发泡工</v>
          </cell>
        </row>
        <row r="668">
          <cell r="B668" t="str">
            <v>李明</v>
          </cell>
          <cell r="C668" t="str">
            <v>男</v>
          </cell>
          <cell r="D668" t="str">
            <v>前台</v>
          </cell>
          <cell r="E668" t="str">
            <v>河北光华荣昌汽车部件有限公司</v>
          </cell>
          <cell r="F668" t="str">
            <v>座椅事业一部--金属件厂</v>
          </cell>
          <cell r="G668" t="str">
            <v>电泳车间</v>
          </cell>
          <cell r="H668" t="str">
            <v>挂件工</v>
          </cell>
        </row>
        <row r="669">
          <cell r="B669" t="str">
            <v>姜乐乐</v>
          </cell>
          <cell r="C669" t="str">
            <v>男</v>
          </cell>
          <cell r="D669" t="str">
            <v>前台</v>
          </cell>
          <cell r="E669" t="str">
            <v>河北光华荣昌汽车部件有限公司</v>
          </cell>
          <cell r="F669" t="str">
            <v>座椅事业一部--金属件厂</v>
          </cell>
          <cell r="G669" t="str">
            <v>电泳车间</v>
          </cell>
          <cell r="H669" t="str">
            <v>挂件工</v>
          </cell>
        </row>
        <row r="670">
          <cell r="B670" t="str">
            <v>杨欢</v>
          </cell>
          <cell r="C670" t="str">
            <v>男</v>
          </cell>
          <cell r="D670" t="str">
            <v>前台</v>
          </cell>
          <cell r="E670" t="str">
            <v>河北光华荣昌汽车部件有限公司</v>
          </cell>
          <cell r="F670" t="str">
            <v>座椅事业一部--金属件厂</v>
          </cell>
          <cell r="G670" t="str">
            <v>电泳车间</v>
          </cell>
          <cell r="H670" t="str">
            <v>挂件工</v>
          </cell>
        </row>
        <row r="671">
          <cell r="B671" t="str">
            <v>王福海</v>
          </cell>
          <cell r="C671" t="str">
            <v>男</v>
          </cell>
          <cell r="D671" t="str">
            <v>前台</v>
          </cell>
          <cell r="E671" t="str">
            <v>河北光华荣昌汽车部件有限公司</v>
          </cell>
          <cell r="F671" t="str">
            <v>座椅事业一部--金属件厂</v>
          </cell>
          <cell r="G671" t="str">
            <v>电泳车间</v>
          </cell>
          <cell r="H671" t="str">
            <v>挂件工</v>
          </cell>
        </row>
        <row r="672">
          <cell r="B672" t="str">
            <v>李贵荣</v>
          </cell>
          <cell r="C672" t="str">
            <v>女</v>
          </cell>
          <cell r="D672" t="str">
            <v>前台</v>
          </cell>
          <cell r="E672" t="str">
            <v>河北光华荣昌汽车部件有限公司</v>
          </cell>
          <cell r="F672" t="str">
            <v>座椅事业一部--金属件厂</v>
          </cell>
          <cell r="G672" t="str">
            <v>电泳车间</v>
          </cell>
          <cell r="H672" t="str">
            <v>挂件工</v>
          </cell>
        </row>
        <row r="673">
          <cell r="B673" t="str">
            <v>闫庆军</v>
          </cell>
          <cell r="C673" t="str">
            <v>男</v>
          </cell>
          <cell r="D673" t="str">
            <v>前台</v>
          </cell>
          <cell r="E673" t="str">
            <v>河北光华荣昌汽车部件有限公司</v>
          </cell>
          <cell r="F673" t="str">
            <v>座椅事业一部--金属件厂</v>
          </cell>
          <cell r="G673" t="str">
            <v>电泳车间</v>
          </cell>
          <cell r="H673" t="str">
            <v>挂件工</v>
          </cell>
        </row>
        <row r="674">
          <cell r="B674" t="str">
            <v>徐淑珍</v>
          </cell>
          <cell r="C674" t="str">
            <v>女</v>
          </cell>
          <cell r="D674" t="str">
            <v>前台</v>
          </cell>
          <cell r="E674" t="str">
            <v>河北光华荣昌汽车部件有限公司</v>
          </cell>
          <cell r="F674" t="str">
            <v>座椅事业一部--金属件厂</v>
          </cell>
          <cell r="G674" t="str">
            <v>电泳车间</v>
          </cell>
          <cell r="H674" t="str">
            <v>挂件工</v>
          </cell>
        </row>
        <row r="675">
          <cell r="B675" t="str">
            <v>闫科屹</v>
          </cell>
          <cell r="C675" t="str">
            <v>男</v>
          </cell>
          <cell r="D675" t="str">
            <v>前台</v>
          </cell>
          <cell r="E675" t="str">
            <v>河北光华荣昌汽车部件有限公司</v>
          </cell>
          <cell r="F675" t="str">
            <v>座椅事业一部--座椅厂</v>
          </cell>
          <cell r="G675" t="str">
            <v>座椅总装车间</v>
          </cell>
          <cell r="H675" t="str">
            <v>组装工</v>
          </cell>
        </row>
        <row r="676">
          <cell r="B676" t="str">
            <v>范建伟</v>
          </cell>
          <cell r="C676" t="str">
            <v>男</v>
          </cell>
          <cell r="D676" t="str">
            <v>前台</v>
          </cell>
          <cell r="E676" t="str">
            <v>河北光华荣昌汽车部件有限公司</v>
          </cell>
          <cell r="F676" t="str">
            <v>座椅事业一部--座椅厂</v>
          </cell>
          <cell r="G676" t="str">
            <v>座椅总装车间</v>
          </cell>
          <cell r="H676" t="str">
            <v>组装工</v>
          </cell>
        </row>
        <row r="677">
          <cell r="B677" t="str">
            <v>王海名</v>
          </cell>
          <cell r="C677" t="str">
            <v>男</v>
          </cell>
          <cell r="D677" t="str">
            <v>前台</v>
          </cell>
          <cell r="E677" t="str">
            <v>河北光华荣昌汽车部件有限公司</v>
          </cell>
          <cell r="F677" t="str">
            <v>座椅事业一部--座椅厂</v>
          </cell>
          <cell r="G677" t="str">
            <v>座椅总装车间</v>
          </cell>
          <cell r="H677" t="str">
            <v>组装工</v>
          </cell>
        </row>
        <row r="678">
          <cell r="B678" t="str">
            <v>宋海兰</v>
          </cell>
          <cell r="C678" t="str">
            <v>女</v>
          </cell>
          <cell r="D678" t="str">
            <v>前台</v>
          </cell>
          <cell r="E678" t="str">
            <v>河北光华荣昌汽车部件有限公司</v>
          </cell>
          <cell r="F678" t="str">
            <v>座椅事业一部--金属件厂</v>
          </cell>
          <cell r="G678" t="str">
            <v>电泳车间</v>
          </cell>
          <cell r="H678" t="str">
            <v>挂件工</v>
          </cell>
        </row>
        <row r="679">
          <cell r="B679" t="str">
            <v>杨洪卫</v>
          </cell>
          <cell r="C679" t="str">
            <v>男</v>
          </cell>
          <cell r="D679" t="str">
            <v>前台</v>
          </cell>
          <cell r="E679" t="str">
            <v>河北光华荣昌汽车部件有限公司</v>
          </cell>
          <cell r="F679" t="str">
            <v>座椅事业一部--金属件厂</v>
          </cell>
          <cell r="G679" t="str">
            <v>电泳车间</v>
          </cell>
          <cell r="H679" t="str">
            <v>挂件工</v>
          </cell>
        </row>
        <row r="680">
          <cell r="B680" t="str">
            <v>任相宜</v>
          </cell>
          <cell r="C680" t="str">
            <v>男</v>
          </cell>
          <cell r="D680" t="str">
            <v>前台</v>
          </cell>
          <cell r="E680" t="str">
            <v>河北光华荣昌汽车部件有限公司</v>
          </cell>
          <cell r="F680" t="str">
            <v>座椅事业一部--座椅厂</v>
          </cell>
          <cell r="G680" t="str">
            <v>座椅总装车间</v>
          </cell>
          <cell r="H680" t="str">
            <v>组装工</v>
          </cell>
        </row>
        <row r="681">
          <cell r="B681" t="str">
            <v>耿浩玮</v>
          </cell>
          <cell r="C681" t="str">
            <v>男</v>
          </cell>
          <cell r="D681" t="str">
            <v>前台</v>
          </cell>
          <cell r="E681" t="str">
            <v>河北光华荣昌汽车部件有限公司</v>
          </cell>
          <cell r="F681" t="str">
            <v>座椅事业一部--金属件厂</v>
          </cell>
          <cell r="G681" t="str">
            <v>焊接车间</v>
          </cell>
          <cell r="H681" t="str">
            <v>摆件工</v>
          </cell>
        </row>
        <row r="682">
          <cell r="B682" t="str">
            <v>张文余</v>
          </cell>
          <cell r="C682" t="str">
            <v>男</v>
          </cell>
          <cell r="D682" t="str">
            <v>前台</v>
          </cell>
          <cell r="E682" t="str">
            <v>河北光华荣昌汽车部件有限公司</v>
          </cell>
          <cell r="F682" t="str">
            <v>座椅事业一部--金属件厂</v>
          </cell>
          <cell r="G682" t="str">
            <v>焊接车间</v>
          </cell>
          <cell r="H682" t="str">
            <v>焊工</v>
          </cell>
        </row>
        <row r="683">
          <cell r="B683" t="str">
            <v>白瑞松</v>
          </cell>
          <cell r="C683" t="str">
            <v>男</v>
          </cell>
          <cell r="D683" t="str">
            <v>前台</v>
          </cell>
          <cell r="E683" t="str">
            <v>河北光华荣昌汽车部件有限公司</v>
          </cell>
          <cell r="F683" t="str">
            <v>座椅事业一部--座椅厂</v>
          </cell>
          <cell r="G683" t="str">
            <v>座椅总装车间</v>
          </cell>
          <cell r="H683" t="str">
            <v>组装工</v>
          </cell>
        </row>
        <row r="684">
          <cell r="B684" t="str">
            <v>张润峰</v>
          </cell>
          <cell r="C684" t="str">
            <v>男</v>
          </cell>
          <cell r="D684" t="str">
            <v>前台</v>
          </cell>
          <cell r="E684" t="str">
            <v>河北光华荣昌汽车部件有限公司</v>
          </cell>
          <cell r="F684" t="str">
            <v>座椅事业一部--座椅厂</v>
          </cell>
          <cell r="G684" t="str">
            <v>座椅总装车间</v>
          </cell>
          <cell r="H684" t="str">
            <v>组装工</v>
          </cell>
        </row>
        <row r="685">
          <cell r="B685" t="str">
            <v>李官晋</v>
          </cell>
          <cell r="C685" t="str">
            <v>男</v>
          </cell>
          <cell r="D685" t="str">
            <v>前台</v>
          </cell>
          <cell r="E685" t="str">
            <v>河北光华荣昌汽车部件有限公司</v>
          </cell>
          <cell r="F685" t="str">
            <v>座椅事业一部--座椅厂</v>
          </cell>
          <cell r="G685" t="str">
            <v>座椅总装车间</v>
          </cell>
          <cell r="H685" t="str">
            <v>组装工</v>
          </cell>
        </row>
        <row r="686">
          <cell r="B686" t="str">
            <v>王秀骐</v>
          </cell>
          <cell r="C686" t="str">
            <v>男</v>
          </cell>
          <cell r="D686" t="str">
            <v>前台</v>
          </cell>
          <cell r="E686" t="str">
            <v>河北光华荣昌汽车部件有限公司</v>
          </cell>
          <cell r="F686" t="str">
            <v>座椅事业一部--金属件厂</v>
          </cell>
          <cell r="G686" t="str">
            <v>焊接车间</v>
          </cell>
          <cell r="H686" t="str">
            <v>摆件工</v>
          </cell>
        </row>
        <row r="687">
          <cell r="B687" t="str">
            <v>杨浩</v>
          </cell>
          <cell r="C687" t="str">
            <v>男</v>
          </cell>
          <cell r="D687" t="str">
            <v>前台</v>
          </cell>
          <cell r="E687" t="str">
            <v>河北光华荣昌汽车部件有限公司</v>
          </cell>
          <cell r="F687" t="str">
            <v>后视镜事业部</v>
          </cell>
          <cell r="G687" t="str">
            <v>后视镜组装车间</v>
          </cell>
          <cell r="H687" t="str">
            <v>组装工</v>
          </cell>
        </row>
        <row r="688">
          <cell r="B688" t="str">
            <v>杨珍珍</v>
          </cell>
          <cell r="C688" t="str">
            <v>女</v>
          </cell>
          <cell r="D688" t="str">
            <v>前台</v>
          </cell>
          <cell r="E688" t="str">
            <v>河北光华荣昌汽车部件有限公司</v>
          </cell>
          <cell r="F688" t="str">
            <v>座椅事业一部--金属件厂</v>
          </cell>
          <cell r="G688" t="str">
            <v>底座装配车间</v>
          </cell>
          <cell r="H688" t="str">
            <v>组装工</v>
          </cell>
        </row>
        <row r="689">
          <cell r="B689" t="str">
            <v>吴勇潭</v>
          </cell>
          <cell r="C689" t="str">
            <v>男</v>
          </cell>
          <cell r="D689" t="str">
            <v>前台</v>
          </cell>
          <cell r="E689" t="str">
            <v>河北光华荣昌汽车部件有限公司</v>
          </cell>
          <cell r="F689" t="str">
            <v>座椅事业一部--座椅厂</v>
          </cell>
          <cell r="G689" t="str">
            <v>发泡车间</v>
          </cell>
          <cell r="H689" t="str">
            <v>发泡工</v>
          </cell>
        </row>
        <row r="690">
          <cell r="B690" t="str">
            <v>张龙</v>
          </cell>
          <cell r="C690" t="str">
            <v>男</v>
          </cell>
          <cell r="D690" t="str">
            <v>中台</v>
          </cell>
          <cell r="E690" t="str">
            <v>河北光华荣昌汽车部件有限公司</v>
          </cell>
          <cell r="F690" t="str">
            <v>河北工艺工程部</v>
          </cell>
          <cell r="G690" t="str">
            <v>工艺工程部</v>
          </cell>
          <cell r="H690" t="str">
            <v>总装工程师</v>
          </cell>
        </row>
        <row r="691">
          <cell r="B691" t="str">
            <v>冯峻</v>
          </cell>
          <cell r="C691" t="str">
            <v>男</v>
          </cell>
          <cell r="D691" t="str">
            <v>前台</v>
          </cell>
          <cell r="E691" t="str">
            <v>河北光华荣昌汽车部件有限公司</v>
          </cell>
          <cell r="F691" t="str">
            <v>座椅事业一部--座椅厂</v>
          </cell>
          <cell r="G691" t="str">
            <v>座椅总装车间</v>
          </cell>
          <cell r="H691" t="str">
            <v>组装工</v>
          </cell>
        </row>
        <row r="692">
          <cell r="B692" t="str">
            <v>邓金岳</v>
          </cell>
          <cell r="C692" t="str">
            <v>男</v>
          </cell>
          <cell r="D692" t="str">
            <v>前台</v>
          </cell>
          <cell r="E692" t="str">
            <v>河北光华荣昌汽车部件有限公司</v>
          </cell>
          <cell r="F692" t="str">
            <v>座椅事业一部--金属件厂</v>
          </cell>
          <cell r="G692" t="str">
            <v>焊接车间</v>
          </cell>
          <cell r="H692" t="str">
            <v>摆件工</v>
          </cell>
        </row>
        <row r="693">
          <cell r="B693" t="str">
            <v>张伟</v>
          </cell>
          <cell r="C693" t="str">
            <v>男</v>
          </cell>
          <cell r="D693" t="str">
            <v>前台</v>
          </cell>
          <cell r="E693" t="str">
            <v>河北光华荣昌汽车部件有限公司</v>
          </cell>
          <cell r="F693" t="str">
            <v>座椅事业一部--座椅厂</v>
          </cell>
          <cell r="G693" t="str">
            <v>座椅总装车间</v>
          </cell>
          <cell r="H693" t="str">
            <v>组装工</v>
          </cell>
        </row>
        <row r="694">
          <cell r="B694" t="str">
            <v>康凯芝</v>
          </cell>
          <cell r="C694" t="str">
            <v>女</v>
          </cell>
          <cell r="D694" t="str">
            <v>前台</v>
          </cell>
          <cell r="E694" t="str">
            <v>河北光华荣昌汽车部件有限公司</v>
          </cell>
          <cell r="F694" t="str">
            <v>后视镜事业部</v>
          </cell>
          <cell r="G694" t="str">
            <v>后视镜组装车间</v>
          </cell>
          <cell r="H694" t="str">
            <v>组装工</v>
          </cell>
        </row>
        <row r="695">
          <cell r="B695" t="str">
            <v>祁瀚</v>
          </cell>
          <cell r="C695" t="str">
            <v>男</v>
          </cell>
          <cell r="D695" t="str">
            <v>前台</v>
          </cell>
          <cell r="E695" t="str">
            <v>河北光华荣昌汽车部件有限公司</v>
          </cell>
          <cell r="F695" t="str">
            <v>后视镜事业部</v>
          </cell>
          <cell r="G695" t="str">
            <v>后视镜组装车间</v>
          </cell>
          <cell r="H695" t="str">
            <v>组装工</v>
          </cell>
        </row>
        <row r="696">
          <cell r="B696" t="str">
            <v>周永进</v>
          </cell>
          <cell r="C696" t="str">
            <v>男</v>
          </cell>
          <cell r="D696" t="str">
            <v>前台</v>
          </cell>
          <cell r="E696" t="str">
            <v>河北光华荣昌汽车部件有限公司</v>
          </cell>
          <cell r="F696" t="str">
            <v>座椅事业一部--金属件厂</v>
          </cell>
          <cell r="G696" t="str">
            <v>焊接车间</v>
          </cell>
          <cell r="H696" t="str">
            <v>摆件工</v>
          </cell>
        </row>
        <row r="697">
          <cell r="B697" t="str">
            <v>杨金军</v>
          </cell>
          <cell r="C697" t="str">
            <v>男</v>
          </cell>
          <cell r="D697" t="str">
            <v>前台</v>
          </cell>
          <cell r="E697" t="str">
            <v>河北光华荣昌汽车部件部件公司</v>
          </cell>
          <cell r="F697" t="str">
            <v>后视镜事业部</v>
          </cell>
          <cell r="G697" t="str">
            <v>注塑车间</v>
          </cell>
          <cell r="H697" t="str">
            <v>操作工</v>
          </cell>
        </row>
        <row r="698">
          <cell r="B698" t="str">
            <v>姚淘淘</v>
          </cell>
          <cell r="C698" t="str">
            <v>男</v>
          </cell>
          <cell r="D698" t="str">
            <v>前台</v>
          </cell>
          <cell r="E698" t="str">
            <v>河北光华荣昌汽车部件有限公司</v>
          </cell>
          <cell r="F698" t="str">
            <v>座椅事业一部--金属件厂</v>
          </cell>
          <cell r="G698" t="str">
            <v>底座装配车间</v>
          </cell>
          <cell r="H698" t="str">
            <v>组装工</v>
          </cell>
        </row>
        <row r="699">
          <cell r="B699" t="str">
            <v>孙建心</v>
          </cell>
          <cell r="C699" t="str">
            <v>男</v>
          </cell>
          <cell r="D699" t="str">
            <v>前台</v>
          </cell>
          <cell r="E699" t="str">
            <v>河北光华荣昌汽车部件有限公司</v>
          </cell>
          <cell r="F699" t="str">
            <v>座椅事业一部--金属件厂</v>
          </cell>
          <cell r="G699" t="str">
            <v>冲压弯管车间</v>
          </cell>
          <cell r="H699" t="str">
            <v>冲压工</v>
          </cell>
        </row>
        <row r="700">
          <cell r="B700" t="str">
            <v>张洪瑞</v>
          </cell>
          <cell r="C700" t="str">
            <v>男</v>
          </cell>
          <cell r="D700" t="str">
            <v>前台</v>
          </cell>
          <cell r="E700" t="str">
            <v>河北光华荣昌汽车部件有限公司</v>
          </cell>
          <cell r="F700" t="str">
            <v>座椅事业一部--金属件厂</v>
          </cell>
          <cell r="G700" t="str">
            <v>冲压弯管车间</v>
          </cell>
          <cell r="H700" t="str">
            <v>冲压工</v>
          </cell>
        </row>
        <row r="701">
          <cell r="B701" t="str">
            <v>马祥瑜</v>
          </cell>
          <cell r="C701" t="str">
            <v>男</v>
          </cell>
          <cell r="D701" t="str">
            <v>前台</v>
          </cell>
          <cell r="E701" t="str">
            <v>河北光华荣昌汽车部件有限公司</v>
          </cell>
          <cell r="F701" t="str">
            <v>座椅事业一部--座椅厂</v>
          </cell>
          <cell r="G701" t="str">
            <v>发泡车间</v>
          </cell>
          <cell r="H701" t="str">
            <v>发泡工</v>
          </cell>
        </row>
        <row r="702">
          <cell r="B702" t="str">
            <v>张红亮</v>
          </cell>
          <cell r="C702" t="str">
            <v>男</v>
          </cell>
          <cell r="D702" t="str">
            <v>前台</v>
          </cell>
          <cell r="E702" t="str">
            <v>河北光华荣昌汽车部件有限公司</v>
          </cell>
          <cell r="F702" t="str">
            <v>座椅事业一部--金属件厂</v>
          </cell>
          <cell r="G702" t="str">
            <v>底座装配车间</v>
          </cell>
          <cell r="H702" t="str">
            <v>组装工</v>
          </cell>
        </row>
        <row r="703">
          <cell r="B703" t="str">
            <v>苗红亮</v>
          </cell>
          <cell r="C703" t="str">
            <v>男</v>
          </cell>
          <cell r="D703" t="str">
            <v>前台</v>
          </cell>
          <cell r="E703" t="str">
            <v>河北光华荣昌汽车部件有限公司</v>
          </cell>
          <cell r="F703" t="str">
            <v>座椅事业一部--座椅厂</v>
          </cell>
          <cell r="G703" t="str">
            <v>发泡车间</v>
          </cell>
          <cell r="H703" t="str">
            <v>发泡工</v>
          </cell>
        </row>
        <row r="704">
          <cell r="B704" t="str">
            <v>蔡胜平</v>
          </cell>
          <cell r="C704" t="str">
            <v>女</v>
          </cell>
          <cell r="D704" t="str">
            <v>前台</v>
          </cell>
          <cell r="E704" t="str">
            <v>河北光华荣昌汽车部件有限公司</v>
          </cell>
          <cell r="F704" t="str">
            <v>后视镜事业部</v>
          </cell>
          <cell r="G704" t="str">
            <v>注塑车间</v>
          </cell>
          <cell r="H704" t="str">
            <v>操作工</v>
          </cell>
        </row>
        <row r="705">
          <cell r="B705" t="str">
            <v>刘杨</v>
          </cell>
          <cell r="C705" t="str">
            <v>男</v>
          </cell>
          <cell r="D705" t="str">
            <v>前台</v>
          </cell>
          <cell r="E705" t="str">
            <v>河北光华荣昌汽车部件有限公司</v>
          </cell>
          <cell r="F705" t="str">
            <v>后视镜事业部</v>
          </cell>
          <cell r="G705" t="str">
            <v>注塑车间</v>
          </cell>
          <cell r="H705" t="str">
            <v>操作工</v>
          </cell>
        </row>
        <row r="706">
          <cell r="B706" t="str">
            <v>陈钰航</v>
          </cell>
          <cell r="C706" t="str">
            <v>男</v>
          </cell>
          <cell r="D706" t="str">
            <v>前台</v>
          </cell>
          <cell r="E706" t="str">
            <v>河北光华荣昌汽车部件有限公司</v>
          </cell>
          <cell r="F706" t="str">
            <v>座椅事业一部--座椅厂</v>
          </cell>
          <cell r="G706" t="str">
            <v>发泡车间</v>
          </cell>
          <cell r="H706" t="str">
            <v>发泡工</v>
          </cell>
        </row>
        <row r="707">
          <cell r="B707" t="str">
            <v>赵红福</v>
          </cell>
          <cell r="C707" t="str">
            <v>男</v>
          </cell>
          <cell r="D707" t="str">
            <v>前台</v>
          </cell>
          <cell r="E707" t="str">
            <v>河北光华荣昌汽车部件有限公司</v>
          </cell>
          <cell r="F707" t="str">
            <v>座椅事业一部--金属件厂</v>
          </cell>
          <cell r="G707" t="str">
            <v>冲压弯管车间</v>
          </cell>
          <cell r="H707" t="str">
            <v>冲压工</v>
          </cell>
        </row>
        <row r="708">
          <cell r="B708" t="str">
            <v>张博文</v>
          </cell>
          <cell r="C708" t="str">
            <v>男</v>
          </cell>
          <cell r="D708" t="str">
            <v>前台</v>
          </cell>
          <cell r="E708" t="str">
            <v>河北光华荣昌汽车部件有限公司</v>
          </cell>
          <cell r="F708" t="str">
            <v>座椅事业一部--金属件厂</v>
          </cell>
          <cell r="G708" t="str">
            <v>焊接车间</v>
          </cell>
          <cell r="H708" t="str">
            <v>摆件工</v>
          </cell>
        </row>
        <row r="709">
          <cell r="B709" t="str">
            <v>岳增帅</v>
          </cell>
          <cell r="C709" t="str">
            <v>男</v>
          </cell>
          <cell r="D709" t="str">
            <v>前台</v>
          </cell>
          <cell r="E709" t="str">
            <v>河北光华荣昌汽车部件有限公司</v>
          </cell>
          <cell r="F709" t="str">
            <v>座椅事业一部--座椅厂</v>
          </cell>
          <cell r="G709" t="str">
            <v>座椅总装车间</v>
          </cell>
          <cell r="H709" t="str">
            <v>检验员</v>
          </cell>
        </row>
        <row r="710">
          <cell r="B710" t="str">
            <v>张建广</v>
          </cell>
          <cell r="C710" t="str">
            <v>男</v>
          </cell>
          <cell r="D710" t="str">
            <v>前台</v>
          </cell>
          <cell r="E710" t="str">
            <v>河北光华荣昌汽车部件有限公司</v>
          </cell>
          <cell r="F710" t="str">
            <v>座椅事业一部--座椅厂</v>
          </cell>
          <cell r="G710" t="str">
            <v>座椅总装车间</v>
          </cell>
          <cell r="H710" t="str">
            <v>组装工</v>
          </cell>
        </row>
        <row r="711">
          <cell r="B711" t="str">
            <v>王惠玉</v>
          </cell>
          <cell r="C711" t="str">
            <v>男</v>
          </cell>
          <cell r="D711" t="str">
            <v>前台</v>
          </cell>
          <cell r="E711" t="str">
            <v>河北光华荣昌汽车部件有限公司</v>
          </cell>
          <cell r="F711" t="str">
            <v>座椅事业一部--金属件厂</v>
          </cell>
          <cell r="G711" t="str">
            <v>电泳车间</v>
          </cell>
          <cell r="H711" t="str">
            <v>挂件工</v>
          </cell>
        </row>
        <row r="712">
          <cell r="B712" t="str">
            <v>秦家起</v>
          </cell>
          <cell r="C712" t="str">
            <v>男</v>
          </cell>
          <cell r="D712" t="str">
            <v>前台</v>
          </cell>
          <cell r="E712" t="str">
            <v>河北光华荣昌汽车部件有限公司</v>
          </cell>
          <cell r="F712" t="str">
            <v>座椅事业一部--金属件厂</v>
          </cell>
          <cell r="G712" t="str">
            <v>底座装配车间</v>
          </cell>
          <cell r="H712" t="str">
            <v>组装工</v>
          </cell>
        </row>
        <row r="713">
          <cell r="B713" t="str">
            <v>张雨</v>
          </cell>
          <cell r="C713" t="str">
            <v>男</v>
          </cell>
          <cell r="D713" t="str">
            <v>前台</v>
          </cell>
          <cell r="E713" t="str">
            <v>河北光华荣昌汽车部件有限公司</v>
          </cell>
          <cell r="F713" t="str">
            <v>座椅事业一部--金属件厂</v>
          </cell>
          <cell r="G713" t="str">
            <v>焊接车间</v>
          </cell>
          <cell r="H713" t="str">
            <v>摆件工</v>
          </cell>
        </row>
        <row r="714">
          <cell r="B714" t="str">
            <v>赵昊泽</v>
          </cell>
          <cell r="C714" t="str">
            <v>男</v>
          </cell>
          <cell r="D714" t="str">
            <v>前台</v>
          </cell>
          <cell r="E714" t="str">
            <v>河北光华荣昌汽车部件有限公司</v>
          </cell>
          <cell r="F714" t="str">
            <v>座椅事业一部--金属件厂</v>
          </cell>
          <cell r="G714" t="str">
            <v>焊接车间</v>
          </cell>
          <cell r="H714" t="str">
            <v>摆件工</v>
          </cell>
        </row>
        <row r="715">
          <cell r="B715" t="str">
            <v>于德雨</v>
          </cell>
          <cell r="C715" t="str">
            <v>男</v>
          </cell>
          <cell r="D715" t="str">
            <v>前台</v>
          </cell>
          <cell r="E715" t="str">
            <v>河北光华荣昌汽车部件有限公司</v>
          </cell>
          <cell r="F715" t="str">
            <v>座椅事业一部--金属件厂</v>
          </cell>
          <cell r="G715" t="str">
            <v>焊接车间</v>
          </cell>
          <cell r="H715" t="str">
            <v>摆件工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非生产人员"/>
      <sheetName val="生产人员"/>
      <sheetName val="班组长工资明细"/>
      <sheetName val="非生产考勤"/>
      <sheetName val="生产考勤"/>
      <sheetName val="计提辅助列"/>
      <sheetName val="考勤异常"/>
      <sheetName val="打卡记录"/>
      <sheetName val="岗位补贴"/>
      <sheetName val="绩效"/>
      <sheetName val="其他"/>
      <sheetName val="工龄"/>
      <sheetName val="10月所有人"/>
      <sheetName val="社保"/>
      <sheetName val="餐补"/>
      <sheetName val="交通补助"/>
      <sheetName val="学历证书补贴"/>
      <sheetName val="劳保扣款"/>
      <sheetName val="通报扣款"/>
      <sheetName val="个税"/>
      <sheetName val="学历证书明细"/>
      <sheetName val="总公司当月社保明细表"/>
      <sheetName val="奖金计提"/>
      <sheetName val="黄骅分公司社保明细表"/>
      <sheetName val="经营计提"/>
      <sheetName val="劳务计提"/>
      <sheetName val="财务计提"/>
      <sheetName val="研发计提"/>
      <sheetName val="黄骅分公司财务计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C3" t="str">
            <v>王磊</v>
          </cell>
          <cell r="D3" t="str">
            <v>男</v>
          </cell>
          <cell r="E3" t="str">
            <v>前台</v>
          </cell>
          <cell r="F3" t="str">
            <v>河北光华荣昌汽车部件有限公司</v>
          </cell>
          <cell r="G3" t="str">
            <v>座椅事业一部--金属件厂</v>
          </cell>
          <cell r="H3" t="str">
            <v>总经办</v>
          </cell>
          <cell r="I3" t="str">
            <v>总经理</v>
          </cell>
          <cell r="J3" t="str">
            <v>/</v>
          </cell>
          <cell r="K3" t="str">
            <v>河北</v>
          </cell>
          <cell r="L3" t="str">
            <v>北京光华荣昌</v>
          </cell>
          <cell r="M3" t="str">
            <v>劳动合同</v>
          </cell>
          <cell r="N3" t="str">
            <v>是</v>
          </cell>
          <cell r="O3" t="str">
            <v>否</v>
          </cell>
          <cell r="P3" t="str">
            <v>正式工</v>
          </cell>
          <cell r="Q3" t="str">
            <v>管理类</v>
          </cell>
          <cell r="R3" t="str">
            <v>间接人员</v>
          </cell>
          <cell r="S3">
            <v>38718</v>
          </cell>
          <cell r="T3">
            <v>19</v>
          </cell>
          <cell r="U3" t="str">
            <v>2021.12.4</v>
          </cell>
          <cell r="V3" t="str">
            <v>调入</v>
          </cell>
          <cell r="W3" t="str">
            <v>18612905812</v>
          </cell>
          <cell r="X3" t="str">
            <v>李常花</v>
          </cell>
          <cell r="Y3">
            <v>18612905812</v>
          </cell>
          <cell r="Z3" t="str">
            <v>高中</v>
          </cell>
        </row>
        <row r="3">
          <cell r="AB3" t="str">
            <v>龙关三中</v>
          </cell>
          <cell r="AC3" t="str">
            <v>无</v>
          </cell>
          <cell r="AD3" t="str">
            <v>统招</v>
          </cell>
          <cell r="AE3" t="str">
            <v>本科</v>
          </cell>
          <cell r="AF3">
            <v>43405</v>
          </cell>
          <cell r="AG3" t="str">
            <v>石家庄理工大学</v>
          </cell>
          <cell r="AH3" t="str">
            <v>工商管理</v>
          </cell>
          <cell r="AI3" t="str">
            <v>自考</v>
          </cell>
          <cell r="AJ3" t="str">
            <v>汉</v>
          </cell>
          <cell r="AK3" t="str">
            <v>群众</v>
          </cell>
          <cell r="AL3" t="str">
            <v>已婚</v>
          </cell>
          <cell r="AM3" t="str">
            <v>1988-08-03</v>
          </cell>
          <cell r="AN3">
            <v>37</v>
          </cell>
        </row>
        <row r="3">
          <cell r="AP3" t="str">
            <v>河北</v>
          </cell>
          <cell r="AQ3" t="str">
            <v>河北省张家口市青城县</v>
          </cell>
        </row>
        <row r="4">
          <cell r="C4" t="str">
            <v>张黎明</v>
          </cell>
          <cell r="D4" t="str">
            <v>男</v>
          </cell>
          <cell r="E4" t="str">
            <v>中台</v>
          </cell>
          <cell r="F4" t="str">
            <v>河北光华荣昌汽车部件有限公司</v>
          </cell>
          <cell r="G4" t="str">
            <v>河北党务室</v>
          </cell>
          <cell r="H4" t="str">
            <v>党务室</v>
          </cell>
          <cell r="I4" t="str">
            <v>党支部书记</v>
          </cell>
          <cell r="J4" t="str">
            <v>/</v>
          </cell>
          <cell r="K4" t="str">
            <v>河北</v>
          </cell>
          <cell r="L4" t="str">
            <v>河北工厂</v>
          </cell>
          <cell r="M4" t="str">
            <v>劳动合同</v>
          </cell>
          <cell r="N4" t="str">
            <v>是</v>
          </cell>
          <cell r="O4" t="str">
            <v>否</v>
          </cell>
          <cell r="P4" t="str">
            <v>正式工</v>
          </cell>
          <cell r="Q4" t="str">
            <v>办公室</v>
          </cell>
          <cell r="R4" t="str">
            <v>间接人员</v>
          </cell>
          <cell r="S4">
            <v>39548</v>
          </cell>
          <cell r="T4">
            <v>17</v>
          </cell>
        </row>
        <row r="4">
          <cell r="W4" t="str">
            <v>15511704008</v>
          </cell>
          <cell r="X4" t="str">
            <v>王淑敏</v>
          </cell>
          <cell r="Y4">
            <v>5261218</v>
          </cell>
          <cell r="Z4" t="str">
            <v>高中</v>
          </cell>
          <cell r="AA4">
            <v>32387</v>
          </cell>
          <cell r="AB4" t="str">
            <v>黄骅二中</v>
          </cell>
          <cell r="AC4" t="str">
            <v>无</v>
          </cell>
          <cell r="AD4" t="str">
            <v>统招</v>
          </cell>
          <cell r="AE4" t="str">
            <v>高中</v>
          </cell>
          <cell r="AF4">
            <v>32387</v>
          </cell>
          <cell r="AG4" t="str">
            <v>黄骅二中</v>
          </cell>
          <cell r="AH4" t="str">
            <v>无</v>
          </cell>
          <cell r="AI4" t="str">
            <v>统招</v>
          </cell>
          <cell r="AJ4" t="str">
            <v>汉</v>
          </cell>
          <cell r="AK4" t="str">
            <v>党员</v>
          </cell>
          <cell r="AL4" t="str">
            <v>已婚</v>
          </cell>
          <cell r="AM4" t="str">
            <v>1972-10-03</v>
          </cell>
          <cell r="AN4">
            <v>53</v>
          </cell>
          <cell r="AO4">
            <v>32478</v>
          </cell>
          <cell r="AP4" t="str">
            <v>河北</v>
          </cell>
          <cell r="AQ4" t="str">
            <v>河北省黄骅市华中街三区273号</v>
          </cell>
        </row>
        <row r="5">
          <cell r="C5" t="str">
            <v>赵志强</v>
          </cell>
          <cell r="D5" t="str">
            <v>男</v>
          </cell>
          <cell r="E5" t="str">
            <v>中台</v>
          </cell>
          <cell r="F5" t="str">
            <v>河北光华荣昌汽车部件有限公司</v>
          </cell>
          <cell r="G5" t="str">
            <v>河北箫驰公司</v>
          </cell>
          <cell r="H5" t="str">
            <v>箫驰公司</v>
          </cell>
          <cell r="I5" t="str">
            <v>三包服务</v>
          </cell>
          <cell r="J5" t="str">
            <v>/</v>
          </cell>
          <cell r="K5" t="str">
            <v>河北</v>
          </cell>
          <cell r="L5" t="str">
            <v>河北工厂</v>
          </cell>
          <cell r="M5" t="str">
            <v>劳动合同</v>
          </cell>
          <cell r="N5" t="str">
            <v>是</v>
          </cell>
          <cell r="O5" t="str">
            <v>否</v>
          </cell>
          <cell r="P5" t="str">
            <v>正式工</v>
          </cell>
          <cell r="Q5" t="str">
            <v>售后类</v>
          </cell>
          <cell r="R5" t="str">
            <v>间接人员</v>
          </cell>
          <cell r="S5">
            <v>38758</v>
          </cell>
          <cell r="T5">
            <v>19</v>
          </cell>
          <cell r="U5">
            <v>45536</v>
          </cell>
          <cell r="V5" t="str">
            <v>调入</v>
          </cell>
          <cell r="W5">
            <v>13931703480</v>
          </cell>
          <cell r="X5" t="str">
            <v>胡福燕</v>
          </cell>
          <cell r="Y5">
            <v>15632747654</v>
          </cell>
          <cell r="Z5" t="str">
            <v>初中</v>
          </cell>
          <cell r="AA5">
            <v>35947</v>
          </cell>
          <cell r="AB5" t="str">
            <v>常郭中学</v>
          </cell>
          <cell r="AC5" t="str">
            <v>无</v>
          </cell>
          <cell r="AD5" t="str">
            <v>统招</v>
          </cell>
          <cell r="AE5" t="str">
            <v>初中</v>
          </cell>
          <cell r="AF5">
            <v>35947</v>
          </cell>
          <cell r="AG5" t="str">
            <v>常郭中学</v>
          </cell>
          <cell r="AH5" t="str">
            <v>无</v>
          </cell>
          <cell r="AI5" t="str">
            <v>统招</v>
          </cell>
          <cell r="AJ5" t="str">
            <v>汉</v>
          </cell>
          <cell r="AK5" t="str">
            <v>群众</v>
          </cell>
          <cell r="AL5" t="str">
            <v>已婚</v>
          </cell>
          <cell r="AM5" t="str">
            <v>1982-08-22</v>
          </cell>
          <cell r="AN5">
            <v>43</v>
          </cell>
          <cell r="AO5" t="str">
            <v>2000年</v>
          </cell>
          <cell r="AP5" t="str">
            <v>河北</v>
          </cell>
          <cell r="AQ5" t="str">
            <v>河北省黄骅市常郭镇赵子札村176号</v>
          </cell>
        </row>
        <row r="6">
          <cell r="C6" t="str">
            <v>刘强</v>
          </cell>
          <cell r="D6" t="str">
            <v>男</v>
          </cell>
          <cell r="E6" t="str">
            <v>前台</v>
          </cell>
          <cell r="F6" t="str">
            <v>河北光华荣昌汽车部件有限公司</v>
          </cell>
          <cell r="G6" t="str">
            <v>座椅事业一部--座椅厂</v>
          </cell>
          <cell r="H6" t="str">
            <v>制造技术部-供应商管理科</v>
          </cell>
          <cell r="I6" t="str">
            <v>座椅外检</v>
          </cell>
          <cell r="J6" t="str">
            <v>/</v>
          </cell>
          <cell r="K6" t="str">
            <v>河北</v>
          </cell>
          <cell r="L6" t="str">
            <v>河北工厂</v>
          </cell>
          <cell r="M6" t="str">
            <v>劳动合同</v>
          </cell>
          <cell r="N6" t="str">
            <v>是</v>
          </cell>
          <cell r="O6" t="str">
            <v>否</v>
          </cell>
          <cell r="P6" t="str">
            <v>正式工</v>
          </cell>
          <cell r="Q6" t="str">
            <v>质量类</v>
          </cell>
          <cell r="R6" t="str">
            <v>间接人员</v>
          </cell>
          <cell r="S6">
            <v>44292</v>
          </cell>
          <cell r="T6">
            <v>4</v>
          </cell>
          <cell r="U6">
            <v>45366</v>
          </cell>
          <cell r="V6" t="str">
            <v>调入</v>
          </cell>
          <cell r="W6">
            <v>13784734614</v>
          </cell>
          <cell r="X6" t="str">
            <v>张辉</v>
          </cell>
          <cell r="Y6">
            <v>13780578302</v>
          </cell>
          <cell r="Z6" t="str">
            <v>大专</v>
          </cell>
          <cell r="AA6">
            <v>40360</v>
          </cell>
          <cell r="AB6" t="str">
            <v>天津机电工艺学院</v>
          </cell>
          <cell r="AC6" t="str">
            <v>机械制造及其自动化</v>
          </cell>
          <cell r="AD6" t="str">
            <v>统招</v>
          </cell>
          <cell r="AE6" t="str">
            <v>大专</v>
          </cell>
          <cell r="AF6">
            <v>40360</v>
          </cell>
          <cell r="AG6" t="str">
            <v>天津机电工艺学院</v>
          </cell>
          <cell r="AH6" t="str">
            <v>机械制造及其自动化</v>
          </cell>
          <cell r="AI6" t="str">
            <v>统招</v>
          </cell>
          <cell r="AJ6" t="str">
            <v>汉</v>
          </cell>
          <cell r="AK6" t="str">
            <v>群众</v>
          </cell>
          <cell r="AL6" t="str">
            <v>已婚</v>
          </cell>
          <cell r="AM6" t="str">
            <v>1988-10-01</v>
          </cell>
          <cell r="AN6">
            <v>37</v>
          </cell>
          <cell r="AO6" t="str">
            <v>2010年</v>
          </cell>
          <cell r="AP6" t="str">
            <v>河北</v>
          </cell>
          <cell r="AQ6" t="str">
            <v>河北省沧州市青县金牛镇黄老人村66号</v>
          </cell>
        </row>
        <row r="7">
          <cell r="C7" t="str">
            <v>许嘉辉</v>
          </cell>
          <cell r="D7" t="str">
            <v>男</v>
          </cell>
          <cell r="E7" t="str">
            <v>中台</v>
          </cell>
          <cell r="F7" t="str">
            <v>河北光华荣昌汽车部件有限公司</v>
          </cell>
          <cell r="G7" t="str">
            <v>河北箫驰公司</v>
          </cell>
          <cell r="H7" t="str">
            <v>箫驰公司</v>
          </cell>
          <cell r="I7" t="str">
            <v>配件厂主管</v>
          </cell>
          <cell r="J7" t="str">
            <v>/</v>
          </cell>
          <cell r="K7" t="str">
            <v>河北</v>
          </cell>
          <cell r="L7" t="str">
            <v>河北工厂</v>
          </cell>
          <cell r="M7" t="str">
            <v>劳动合同</v>
          </cell>
          <cell r="N7" t="str">
            <v>是</v>
          </cell>
          <cell r="O7" t="str">
            <v>否</v>
          </cell>
          <cell r="P7" t="str">
            <v>正式工</v>
          </cell>
          <cell r="Q7" t="str">
            <v>售后类</v>
          </cell>
          <cell r="R7" t="str">
            <v>间接人员</v>
          </cell>
          <cell r="S7">
            <v>38062</v>
          </cell>
          <cell r="T7">
            <v>21</v>
          </cell>
          <cell r="U7" t="str">
            <v>2022.1.6</v>
          </cell>
          <cell r="V7" t="str">
            <v>调入</v>
          </cell>
          <cell r="W7">
            <v>19831788626</v>
          </cell>
          <cell r="X7" t="str">
            <v>李丽英</v>
          </cell>
          <cell r="Y7">
            <v>18632708967</v>
          </cell>
          <cell r="Z7" t="str">
            <v>高中</v>
          </cell>
          <cell r="AA7">
            <v>37043</v>
          </cell>
          <cell r="AB7" t="str">
            <v>海兴中学</v>
          </cell>
          <cell r="AC7" t="str">
            <v>——</v>
          </cell>
          <cell r="AD7" t="str">
            <v>统招</v>
          </cell>
          <cell r="AE7" t="str">
            <v>大专</v>
          </cell>
          <cell r="AF7">
            <v>45078</v>
          </cell>
          <cell r="AG7" t="str">
            <v>渤海理工职业技术学院</v>
          </cell>
          <cell r="AH7" t="str">
            <v>人力资源</v>
          </cell>
          <cell r="AI7" t="str">
            <v>成考</v>
          </cell>
          <cell r="AJ7" t="str">
            <v>汉</v>
          </cell>
          <cell r="AK7" t="str">
            <v>群众</v>
          </cell>
          <cell r="AL7" t="str">
            <v>已婚</v>
          </cell>
          <cell r="AM7" t="str">
            <v>1982-03-26</v>
          </cell>
          <cell r="AN7">
            <v>43</v>
          </cell>
          <cell r="AO7">
            <v>37165</v>
          </cell>
          <cell r="AP7" t="str">
            <v>河北</v>
          </cell>
          <cell r="AQ7" t="str">
            <v>河北省沧州市海兴县苏基镇许良户村58号</v>
          </cell>
        </row>
        <row r="8">
          <cell r="C8" t="str">
            <v>孙秀霞</v>
          </cell>
          <cell r="D8" t="str">
            <v>女</v>
          </cell>
          <cell r="E8" t="str">
            <v>前台</v>
          </cell>
          <cell r="F8" t="str">
            <v>河北光华荣昌汽车部件有限公司</v>
          </cell>
          <cell r="G8" t="str">
            <v>座椅事业一部--金属件厂</v>
          </cell>
          <cell r="H8" t="str">
            <v>生产管理科</v>
          </cell>
          <cell r="I8" t="str">
            <v>功能件库管B</v>
          </cell>
          <cell r="J8" t="str">
            <v>/</v>
          </cell>
          <cell r="K8" t="str">
            <v>河北</v>
          </cell>
          <cell r="L8" t="str">
            <v>河北工厂</v>
          </cell>
          <cell r="M8" t="str">
            <v>劳动合同</v>
          </cell>
          <cell r="N8" t="str">
            <v>是</v>
          </cell>
          <cell r="O8" t="str">
            <v>否</v>
          </cell>
          <cell r="P8" t="str">
            <v>正式工</v>
          </cell>
          <cell r="Q8" t="str">
            <v>生产类</v>
          </cell>
          <cell r="R8" t="str">
            <v>间接人员</v>
          </cell>
          <cell r="S8">
            <v>44012</v>
          </cell>
          <cell r="T8">
            <v>5</v>
          </cell>
          <cell r="U8">
            <v>45547</v>
          </cell>
          <cell r="V8" t="str">
            <v>调入</v>
          </cell>
          <cell r="W8" t="str">
            <v>18233661796</v>
          </cell>
          <cell r="X8" t="str">
            <v>冯关新</v>
          </cell>
          <cell r="Y8">
            <v>16632770953</v>
          </cell>
          <cell r="Z8" t="str">
            <v>高中</v>
          </cell>
          <cell r="AA8">
            <v>37043</v>
          </cell>
          <cell r="AB8" t="str">
            <v>海星高中</v>
          </cell>
          <cell r="AC8" t="str">
            <v>无</v>
          </cell>
          <cell r="AD8" t="str">
            <v>统招</v>
          </cell>
          <cell r="AE8" t="str">
            <v>高中</v>
          </cell>
          <cell r="AF8">
            <v>37043</v>
          </cell>
          <cell r="AG8" t="str">
            <v>海星高中</v>
          </cell>
          <cell r="AH8" t="str">
            <v>无</v>
          </cell>
          <cell r="AI8" t="str">
            <v>统招</v>
          </cell>
          <cell r="AJ8" t="str">
            <v>汉</v>
          </cell>
          <cell r="AK8" t="str">
            <v>群众</v>
          </cell>
          <cell r="AL8" t="str">
            <v>已婚</v>
          </cell>
          <cell r="AM8" t="str">
            <v>1981-07-10</v>
          </cell>
          <cell r="AN8">
            <v>44</v>
          </cell>
          <cell r="AO8" t="str">
            <v>2001年</v>
          </cell>
          <cell r="AP8" t="str">
            <v>河北</v>
          </cell>
          <cell r="AQ8" t="str">
            <v>河北省黄骅市羊二庄镇八里庄村565号</v>
          </cell>
        </row>
        <row r="9">
          <cell r="C9" t="str">
            <v>冯亮亮</v>
          </cell>
          <cell r="D9" t="str">
            <v>男</v>
          </cell>
          <cell r="E9" t="str">
            <v>中台</v>
          </cell>
          <cell r="F9" t="str">
            <v>河北光华荣昌汽车部件有限公司</v>
          </cell>
          <cell r="G9" t="str">
            <v>河北工艺工程部</v>
          </cell>
          <cell r="H9" t="str">
            <v>工艺工程部</v>
          </cell>
          <cell r="I9" t="str">
            <v>产品工程师</v>
          </cell>
          <cell r="J9" t="str">
            <v>初级工程师</v>
          </cell>
          <cell r="K9" t="str">
            <v>河北</v>
          </cell>
          <cell r="L9" t="str">
            <v>河北工厂</v>
          </cell>
          <cell r="M9" t="str">
            <v>劳动合同</v>
          </cell>
          <cell r="N9" t="str">
            <v>是</v>
          </cell>
          <cell r="O9" t="str">
            <v>否</v>
          </cell>
          <cell r="P9" t="str">
            <v>正式工</v>
          </cell>
          <cell r="Q9" t="str">
            <v>技术类</v>
          </cell>
          <cell r="R9" t="str">
            <v>间接人员</v>
          </cell>
          <cell r="S9">
            <v>41539</v>
          </cell>
          <cell r="T9">
            <v>12</v>
          </cell>
        </row>
        <row r="9">
          <cell r="W9" t="str">
            <v>13363669032</v>
          </cell>
          <cell r="X9" t="str">
            <v>配偶</v>
          </cell>
          <cell r="Y9">
            <v>15369780890</v>
          </cell>
          <cell r="Z9" t="str">
            <v>大专</v>
          </cell>
          <cell r="AA9">
            <v>41426</v>
          </cell>
          <cell r="AB9" t="str">
            <v>河北省工业职业技术学院</v>
          </cell>
          <cell r="AC9" t="str">
            <v>自动化电子信息</v>
          </cell>
          <cell r="AD9" t="str">
            <v>统招</v>
          </cell>
          <cell r="AE9" t="str">
            <v>大专</v>
          </cell>
          <cell r="AF9">
            <v>41426</v>
          </cell>
          <cell r="AG9" t="str">
            <v>河北省工业职业技术学院</v>
          </cell>
          <cell r="AH9" t="str">
            <v>自动化电子信息</v>
          </cell>
          <cell r="AI9" t="str">
            <v>统招</v>
          </cell>
          <cell r="AJ9" t="str">
            <v>汉</v>
          </cell>
          <cell r="AK9" t="str">
            <v>群众</v>
          </cell>
          <cell r="AL9" t="str">
            <v>已婚</v>
          </cell>
          <cell r="AM9" t="str">
            <v>1991-05-05</v>
          </cell>
          <cell r="AN9">
            <v>34</v>
          </cell>
          <cell r="AO9" t="str">
            <v>2013年</v>
          </cell>
          <cell r="AP9" t="str">
            <v>河北</v>
          </cell>
          <cell r="AQ9" t="str">
            <v>河北省衡水市故城县坊庄乡于林村34号</v>
          </cell>
        </row>
        <row r="10">
          <cell r="C10" t="str">
            <v>刘艳霞</v>
          </cell>
          <cell r="D10" t="str">
            <v>女</v>
          </cell>
          <cell r="E10" t="str">
            <v>中台</v>
          </cell>
          <cell r="F10" t="str">
            <v>河北光华荣昌汽车部件有限公司</v>
          </cell>
          <cell r="G10" t="str">
            <v>河北工艺工程部</v>
          </cell>
          <cell r="H10" t="str">
            <v>工艺工程部</v>
          </cell>
          <cell r="I10" t="str">
            <v>档案员</v>
          </cell>
          <cell r="J10" t="str">
            <v>/</v>
          </cell>
          <cell r="K10" t="str">
            <v>河北</v>
          </cell>
          <cell r="L10" t="str">
            <v>河北工厂</v>
          </cell>
          <cell r="M10" t="str">
            <v>劳动合同</v>
          </cell>
          <cell r="N10" t="str">
            <v>是</v>
          </cell>
          <cell r="O10" t="str">
            <v>否</v>
          </cell>
          <cell r="P10" t="str">
            <v>正式工</v>
          </cell>
          <cell r="Q10" t="str">
            <v>技术类</v>
          </cell>
          <cell r="R10" t="str">
            <v>间接人员</v>
          </cell>
          <cell r="S10">
            <v>44617</v>
          </cell>
          <cell r="T10">
            <v>3</v>
          </cell>
        </row>
        <row r="10">
          <cell r="W10" t="str">
            <v>18231719229</v>
          </cell>
          <cell r="X10" t="str">
            <v>配偶</v>
          </cell>
          <cell r="Y10">
            <v>13730597689</v>
          </cell>
          <cell r="Z10" t="str">
            <v>本科</v>
          </cell>
          <cell r="AA10">
            <v>41426</v>
          </cell>
          <cell r="AB10" t="str">
            <v>河北科技大学理工学院</v>
          </cell>
          <cell r="AC10" t="str">
            <v>交通运输</v>
          </cell>
          <cell r="AD10" t="str">
            <v>统招</v>
          </cell>
          <cell r="AE10" t="str">
            <v>本科</v>
          </cell>
          <cell r="AF10">
            <v>41426</v>
          </cell>
          <cell r="AG10" t="str">
            <v>河北科技大学理工学院</v>
          </cell>
          <cell r="AH10" t="str">
            <v>交通运输</v>
          </cell>
          <cell r="AI10" t="str">
            <v>统招</v>
          </cell>
          <cell r="AJ10" t="str">
            <v>汉</v>
          </cell>
          <cell r="AK10" t="str">
            <v>群众</v>
          </cell>
          <cell r="AL10" t="str">
            <v>已婚</v>
          </cell>
          <cell r="AM10" t="str">
            <v>1990-04-23</v>
          </cell>
          <cell r="AN10">
            <v>35</v>
          </cell>
          <cell r="AO10">
            <v>41579</v>
          </cell>
          <cell r="AP10" t="str">
            <v>河北</v>
          </cell>
          <cell r="AQ10" t="str">
            <v>河北省黄骅市官庄乡小闫台村217号</v>
          </cell>
        </row>
        <row r="11">
          <cell r="C11" t="str">
            <v>程丽宇</v>
          </cell>
          <cell r="D11" t="str">
            <v>女</v>
          </cell>
          <cell r="E11" t="str">
            <v>前台</v>
          </cell>
          <cell r="F11" t="str">
            <v>河北光华荣昌汽车部件有限公司</v>
          </cell>
          <cell r="G11" t="str">
            <v>座椅事业一部--座椅厂</v>
          </cell>
          <cell r="H11" t="str">
            <v>总经办-采购执行科</v>
          </cell>
          <cell r="I11" t="str">
            <v>大宗物料采购员</v>
          </cell>
          <cell r="J11" t="str">
            <v>/</v>
          </cell>
          <cell r="K11" t="str">
            <v>河北</v>
          </cell>
          <cell r="L11" t="str">
            <v>河北工厂</v>
          </cell>
          <cell r="M11" t="str">
            <v>劳动合同</v>
          </cell>
          <cell r="N11" t="str">
            <v>是</v>
          </cell>
          <cell r="O11" t="str">
            <v>否</v>
          </cell>
          <cell r="P11" t="str">
            <v>正式工</v>
          </cell>
          <cell r="Q11" t="str">
            <v>采购类</v>
          </cell>
          <cell r="R11" t="str">
            <v>间接人员</v>
          </cell>
          <cell r="S11">
            <v>43635</v>
          </cell>
          <cell r="T11">
            <v>6</v>
          </cell>
        </row>
        <row r="11">
          <cell r="W11" t="str">
            <v>15533766997</v>
          </cell>
          <cell r="X11" t="str">
            <v>配偶</v>
          </cell>
          <cell r="Y11">
            <v>15175702181</v>
          </cell>
          <cell r="Z11" t="str">
            <v>大专</v>
          </cell>
          <cell r="AA11">
            <v>41791</v>
          </cell>
          <cell r="AB11" t="str">
            <v>保定职业技术学院</v>
          </cell>
          <cell r="AC11" t="str">
            <v>物流管理</v>
          </cell>
          <cell r="AD11" t="str">
            <v>统招</v>
          </cell>
          <cell r="AE11" t="str">
            <v>大专</v>
          </cell>
          <cell r="AF11">
            <v>41791</v>
          </cell>
          <cell r="AG11" t="str">
            <v>保定职业技术学院</v>
          </cell>
          <cell r="AH11" t="str">
            <v>物流管理</v>
          </cell>
          <cell r="AI11" t="str">
            <v>统招</v>
          </cell>
          <cell r="AJ11" t="str">
            <v>汉</v>
          </cell>
          <cell r="AK11" t="str">
            <v>群众</v>
          </cell>
          <cell r="AL11" t="str">
            <v>已婚</v>
          </cell>
          <cell r="AM11" t="str">
            <v>1992-12-11</v>
          </cell>
          <cell r="AN11">
            <v>32</v>
          </cell>
          <cell r="AO11" t="str">
            <v>2014年</v>
          </cell>
          <cell r="AP11" t="str">
            <v>河北</v>
          </cell>
          <cell r="AQ11" t="str">
            <v>河北省黄骅市南大港农场北社区210号</v>
          </cell>
        </row>
        <row r="12">
          <cell r="C12" t="str">
            <v>滕奉伟</v>
          </cell>
          <cell r="D12" t="str">
            <v>男</v>
          </cell>
          <cell r="E12" t="str">
            <v>前台</v>
          </cell>
          <cell r="F12" t="str">
            <v>河北光华荣昌汽车部件有限公司</v>
          </cell>
          <cell r="G12" t="str">
            <v>座椅事业一部--金属件厂</v>
          </cell>
          <cell r="H12" t="str">
            <v>制造技术部-模具车间检测室</v>
          </cell>
          <cell r="I12" t="str">
            <v>检验员</v>
          </cell>
          <cell r="J12" t="str">
            <v>/</v>
          </cell>
          <cell r="K12" t="str">
            <v>河北</v>
          </cell>
          <cell r="L12" t="str">
            <v>河北工厂</v>
          </cell>
          <cell r="M12" t="str">
            <v>劳动合同</v>
          </cell>
          <cell r="N12" t="str">
            <v>是</v>
          </cell>
          <cell r="O12" t="str">
            <v>否</v>
          </cell>
          <cell r="P12" t="str">
            <v>正式工</v>
          </cell>
          <cell r="Q12" t="str">
            <v>质量类</v>
          </cell>
          <cell r="R12" t="str">
            <v>间接人员</v>
          </cell>
          <cell r="S12">
            <v>42140</v>
          </cell>
          <cell r="T12">
            <v>10</v>
          </cell>
          <cell r="U12">
            <v>45536</v>
          </cell>
          <cell r="V12" t="str">
            <v>调入</v>
          </cell>
          <cell r="W12">
            <v>17734076662</v>
          </cell>
          <cell r="X12" t="str">
            <v>配偶</v>
          </cell>
          <cell r="Y12">
            <v>18231738019</v>
          </cell>
          <cell r="Z12" t="str">
            <v>本科</v>
          </cell>
          <cell r="AA12">
            <v>41821</v>
          </cell>
          <cell r="AB12" t="str">
            <v>大连海洋大学</v>
          </cell>
          <cell r="AC12" t="str">
            <v>自动化</v>
          </cell>
          <cell r="AD12" t="str">
            <v>统招</v>
          </cell>
          <cell r="AE12" t="str">
            <v>本科</v>
          </cell>
          <cell r="AF12">
            <v>41821</v>
          </cell>
          <cell r="AG12" t="str">
            <v>大连海洋大学</v>
          </cell>
          <cell r="AH12" t="str">
            <v>自动化</v>
          </cell>
          <cell r="AI12" t="str">
            <v>统招</v>
          </cell>
          <cell r="AJ12" t="str">
            <v>汉</v>
          </cell>
          <cell r="AK12" t="str">
            <v>群众</v>
          </cell>
          <cell r="AL12" t="str">
            <v>已婚</v>
          </cell>
          <cell r="AM12" t="str">
            <v>1989-05-10</v>
          </cell>
          <cell r="AN12">
            <v>36</v>
          </cell>
          <cell r="AO12" t="str">
            <v>2014年</v>
          </cell>
          <cell r="AP12" t="str">
            <v>河北</v>
          </cell>
          <cell r="AQ12" t="str">
            <v>河北省黄骅市滕庄子乡后滕村154号</v>
          </cell>
        </row>
        <row r="13">
          <cell r="C13" t="str">
            <v>田健</v>
          </cell>
          <cell r="D13" t="str">
            <v>男</v>
          </cell>
          <cell r="E13" t="str">
            <v>前台</v>
          </cell>
          <cell r="F13" t="str">
            <v>河北光华荣昌汽车部件有限公司</v>
          </cell>
          <cell r="G13" t="str">
            <v>后视镜事业部</v>
          </cell>
          <cell r="H13" t="str">
            <v>技术质量科</v>
          </cell>
          <cell r="I13" t="str">
            <v>质量工程师</v>
          </cell>
          <cell r="J13" t="str">
            <v>中级工程师</v>
          </cell>
          <cell r="K13" t="str">
            <v>河北</v>
          </cell>
          <cell r="L13" t="str">
            <v>河北工厂</v>
          </cell>
          <cell r="M13" t="str">
            <v>劳动合同</v>
          </cell>
          <cell r="N13" t="str">
            <v>是</v>
          </cell>
          <cell r="O13" t="str">
            <v>否</v>
          </cell>
          <cell r="P13" t="str">
            <v>正式工</v>
          </cell>
          <cell r="Q13" t="str">
            <v>质量类</v>
          </cell>
          <cell r="R13" t="str">
            <v>间接人员</v>
          </cell>
          <cell r="S13">
            <v>41458</v>
          </cell>
          <cell r="T13">
            <v>12</v>
          </cell>
          <cell r="U13" t="str">
            <v>2022.6.20</v>
          </cell>
          <cell r="V13" t="str">
            <v>调入</v>
          </cell>
          <cell r="W13">
            <v>15532757226</v>
          </cell>
          <cell r="X13" t="str">
            <v>父亲</v>
          </cell>
          <cell r="Y13">
            <v>15831794587</v>
          </cell>
          <cell r="Z13" t="str">
            <v>本科</v>
          </cell>
          <cell r="AA13">
            <v>41426</v>
          </cell>
          <cell r="AB13" t="str">
            <v>河北科技师范学院</v>
          </cell>
          <cell r="AC13" t="str">
            <v>农业机械化及其自动化</v>
          </cell>
          <cell r="AD13" t="str">
            <v>统招</v>
          </cell>
          <cell r="AE13" t="str">
            <v>本科</v>
          </cell>
          <cell r="AF13">
            <v>41426</v>
          </cell>
          <cell r="AG13" t="str">
            <v>河北科技师范学院</v>
          </cell>
          <cell r="AH13" t="str">
            <v>农业机械化及其自动化</v>
          </cell>
          <cell r="AI13" t="str">
            <v>统招</v>
          </cell>
          <cell r="AJ13" t="str">
            <v>汉</v>
          </cell>
          <cell r="AK13" t="str">
            <v>群众</v>
          </cell>
          <cell r="AL13" t="str">
            <v>已婚</v>
          </cell>
          <cell r="AM13" t="str">
            <v>1989-05-21</v>
          </cell>
          <cell r="AN13">
            <v>36</v>
          </cell>
          <cell r="AO13" t="str">
            <v>2013年</v>
          </cell>
          <cell r="AP13" t="str">
            <v>河北</v>
          </cell>
          <cell r="AQ13" t="str">
            <v>河北省沧州市南皮县王寺镇西古村774号</v>
          </cell>
        </row>
        <row r="14">
          <cell r="C14" t="str">
            <v>翟福芹</v>
          </cell>
          <cell r="D14" t="str">
            <v>女</v>
          </cell>
          <cell r="E14" t="str">
            <v>前台</v>
          </cell>
          <cell r="F14" t="str">
            <v>河北光华荣昌汽车部件有限公司</v>
          </cell>
          <cell r="G14" t="str">
            <v>座椅事业一部--座椅厂</v>
          </cell>
          <cell r="H14" t="str">
            <v>制造技术部-质量工艺科</v>
          </cell>
          <cell r="I14" t="str">
            <v>缝纫工艺工程师</v>
          </cell>
          <cell r="J14" t="str">
            <v>初级工程师</v>
          </cell>
          <cell r="K14" t="str">
            <v>河北</v>
          </cell>
          <cell r="L14" t="str">
            <v>河北工厂</v>
          </cell>
          <cell r="M14" t="str">
            <v>劳动合同</v>
          </cell>
          <cell r="N14" t="str">
            <v>是</v>
          </cell>
          <cell r="O14" t="str">
            <v>否</v>
          </cell>
          <cell r="P14" t="str">
            <v>正式工</v>
          </cell>
          <cell r="Q14" t="str">
            <v>技术类</v>
          </cell>
          <cell r="R14" t="str">
            <v>间接人员</v>
          </cell>
          <cell r="S14">
            <v>41463</v>
          </cell>
          <cell r="T14">
            <v>12</v>
          </cell>
          <cell r="U14" t="str">
            <v>2022.6.20</v>
          </cell>
          <cell r="V14" t="str">
            <v>调入</v>
          </cell>
          <cell r="W14">
            <v>19903271018</v>
          </cell>
          <cell r="X14" t="str">
            <v>配偶</v>
          </cell>
          <cell r="Y14">
            <v>17731719586</v>
          </cell>
          <cell r="Z14" t="str">
            <v>大专</v>
          </cell>
          <cell r="AA14">
            <v>40695</v>
          </cell>
          <cell r="AB14" t="str">
            <v>保定职业技术学院</v>
          </cell>
          <cell r="AC14" t="str">
            <v>服装设计与制作</v>
          </cell>
          <cell r="AD14" t="str">
            <v>统招</v>
          </cell>
          <cell r="AE14" t="str">
            <v>大专</v>
          </cell>
          <cell r="AF14">
            <v>40695</v>
          </cell>
          <cell r="AG14" t="str">
            <v>保定职业技术学院</v>
          </cell>
          <cell r="AH14" t="str">
            <v>服装设计与制作</v>
          </cell>
          <cell r="AI14" t="str">
            <v>统招</v>
          </cell>
          <cell r="AJ14" t="str">
            <v>汉</v>
          </cell>
          <cell r="AK14" t="str">
            <v>群众</v>
          </cell>
          <cell r="AL14" t="str">
            <v>已婚</v>
          </cell>
          <cell r="AM14" t="str">
            <v>1987-09-01</v>
          </cell>
          <cell r="AN14">
            <v>38</v>
          </cell>
          <cell r="AO14" t="str">
            <v>2011年</v>
          </cell>
          <cell r="AP14" t="str">
            <v>河北</v>
          </cell>
          <cell r="AQ14" t="str">
            <v>河北省黄骅市西内环路开发一区赵孙村265号</v>
          </cell>
        </row>
        <row r="15">
          <cell r="C15" t="str">
            <v>范瑶臣</v>
          </cell>
          <cell r="D15" t="str">
            <v>男</v>
          </cell>
          <cell r="E15" t="str">
            <v>前台</v>
          </cell>
          <cell r="F15" t="str">
            <v>河北光华荣昌汽车部件有限公司</v>
          </cell>
          <cell r="G15" t="str">
            <v>座椅事业一部--座椅厂</v>
          </cell>
          <cell r="H15" t="str">
            <v>制造技术部-质量工艺科</v>
          </cell>
          <cell r="I15" t="str">
            <v>整椅组装工艺工程师</v>
          </cell>
          <cell r="J15" t="str">
            <v>/</v>
          </cell>
          <cell r="K15" t="str">
            <v>河北</v>
          </cell>
          <cell r="L15" t="str">
            <v>河北工厂</v>
          </cell>
          <cell r="M15" t="str">
            <v>劳动合同</v>
          </cell>
          <cell r="N15" t="str">
            <v>是</v>
          </cell>
          <cell r="O15" t="str">
            <v>否</v>
          </cell>
          <cell r="P15" t="str">
            <v>正式工</v>
          </cell>
          <cell r="Q15" t="str">
            <v>技术类</v>
          </cell>
          <cell r="R15" t="str">
            <v>间接人员</v>
          </cell>
          <cell r="S15">
            <v>41230</v>
          </cell>
          <cell r="T15">
            <v>13</v>
          </cell>
        </row>
        <row r="15">
          <cell r="V15" t="str">
            <v>调入</v>
          </cell>
          <cell r="W15" t="str">
            <v>15612789009</v>
          </cell>
          <cell r="X15" t="str">
            <v>配偶</v>
          </cell>
          <cell r="Y15">
            <v>13127381320</v>
          </cell>
          <cell r="Z15" t="str">
            <v>本科</v>
          </cell>
          <cell r="AA15">
            <v>41061</v>
          </cell>
          <cell r="AB15" t="str">
            <v>北京经济研修学院</v>
          </cell>
          <cell r="AC15" t="str">
            <v>机械设计与自动化</v>
          </cell>
          <cell r="AD15" t="str">
            <v>统招</v>
          </cell>
          <cell r="AE15" t="str">
            <v>本科</v>
          </cell>
          <cell r="AF15">
            <v>41061</v>
          </cell>
          <cell r="AG15" t="str">
            <v>北京经济研修学院</v>
          </cell>
          <cell r="AH15" t="str">
            <v>机械设计与自动化</v>
          </cell>
          <cell r="AI15" t="str">
            <v>统招</v>
          </cell>
          <cell r="AJ15" t="str">
            <v>汉</v>
          </cell>
          <cell r="AK15" t="str">
            <v>群众</v>
          </cell>
          <cell r="AL15" t="str">
            <v>已婚</v>
          </cell>
          <cell r="AM15" t="str">
            <v>1988-01-08</v>
          </cell>
          <cell r="AN15">
            <v>37</v>
          </cell>
          <cell r="AO15" t="str">
            <v>2012年</v>
          </cell>
          <cell r="AP15" t="str">
            <v>河北</v>
          </cell>
          <cell r="AQ15" t="str">
            <v>河北省黄骅市旧城镇郭庄村136号</v>
          </cell>
        </row>
        <row r="16">
          <cell r="C16" t="str">
            <v>赵化胜</v>
          </cell>
          <cell r="D16" t="str">
            <v>男</v>
          </cell>
          <cell r="E16" t="str">
            <v>前台</v>
          </cell>
          <cell r="F16" t="str">
            <v>河北光华荣昌汽车部件有限公司</v>
          </cell>
          <cell r="G16" t="str">
            <v>后视镜事业部</v>
          </cell>
          <cell r="H16" t="str">
            <v>涂装车间</v>
          </cell>
          <cell r="I16" t="str">
            <v>涂装车间主任兼工艺工程师</v>
          </cell>
          <cell r="J16" t="str">
            <v>/</v>
          </cell>
          <cell r="K16" t="str">
            <v>河北</v>
          </cell>
          <cell r="L16" t="str">
            <v>河北工厂</v>
          </cell>
          <cell r="M16" t="str">
            <v>劳动合同</v>
          </cell>
          <cell r="N16" t="str">
            <v>是</v>
          </cell>
          <cell r="O16" t="str">
            <v>否</v>
          </cell>
          <cell r="P16" t="str">
            <v>正式工</v>
          </cell>
          <cell r="Q16" t="str">
            <v>技术类</v>
          </cell>
          <cell r="R16" t="str">
            <v>间接人员</v>
          </cell>
          <cell r="S16">
            <v>42359</v>
          </cell>
          <cell r="T16">
            <v>9</v>
          </cell>
          <cell r="U16" t="str">
            <v>202/6/20</v>
          </cell>
          <cell r="V16" t="str">
            <v>调入</v>
          </cell>
          <cell r="W16" t="str">
            <v>18630761890</v>
          </cell>
          <cell r="X16" t="str">
            <v>配偶</v>
          </cell>
          <cell r="Y16">
            <v>17051018820</v>
          </cell>
          <cell r="Z16" t="str">
            <v>高中</v>
          </cell>
          <cell r="AA16">
            <v>37438</v>
          </cell>
          <cell r="AB16" t="str">
            <v>曹县北城中学</v>
          </cell>
          <cell r="AC16" t="str">
            <v>无</v>
          </cell>
          <cell r="AD16" t="str">
            <v>统招</v>
          </cell>
          <cell r="AE16" t="str">
            <v>大专</v>
          </cell>
          <cell r="AF16">
            <v>45473</v>
          </cell>
          <cell r="AG16" t="str">
            <v>沧州职业技术学院</v>
          </cell>
          <cell r="AH16" t="str">
            <v>化工应用</v>
          </cell>
          <cell r="AI16" t="str">
            <v>成考</v>
          </cell>
          <cell r="AJ16" t="str">
            <v>汉</v>
          </cell>
          <cell r="AK16" t="str">
            <v>群众</v>
          </cell>
          <cell r="AL16" t="str">
            <v>已婚</v>
          </cell>
          <cell r="AM16" t="str">
            <v>1982-08-02</v>
          </cell>
          <cell r="AN16">
            <v>43</v>
          </cell>
          <cell r="AO16" t="str">
            <v>2002年</v>
          </cell>
          <cell r="AP16" t="str">
            <v>山东</v>
          </cell>
          <cell r="AQ16" t="str">
            <v>山东省曹县侯集回族镇侯集行政村新村24号</v>
          </cell>
        </row>
        <row r="17">
          <cell r="C17" t="str">
            <v>刘荣浩</v>
          </cell>
          <cell r="D17" t="str">
            <v>男</v>
          </cell>
          <cell r="E17" t="str">
            <v>中台</v>
          </cell>
          <cell r="F17" t="str">
            <v>河北光华荣昌汽车部件有限公司</v>
          </cell>
          <cell r="G17" t="str">
            <v>河北工艺工程部</v>
          </cell>
          <cell r="H17" t="str">
            <v>工艺工程部</v>
          </cell>
          <cell r="I17" t="str">
            <v>总装工艺工程师（3.0平台、2.0平台）</v>
          </cell>
          <cell r="J17" t="str">
            <v>/</v>
          </cell>
          <cell r="K17" t="str">
            <v>河北</v>
          </cell>
          <cell r="L17" t="str">
            <v>河北工厂</v>
          </cell>
          <cell r="M17" t="str">
            <v>劳动合同</v>
          </cell>
          <cell r="N17" t="str">
            <v>是</v>
          </cell>
          <cell r="O17" t="str">
            <v>否</v>
          </cell>
          <cell r="P17" t="str">
            <v>正式工</v>
          </cell>
          <cell r="Q17" t="str">
            <v>技术类</v>
          </cell>
          <cell r="R17" t="str">
            <v>间接人员</v>
          </cell>
          <cell r="S17">
            <v>44660</v>
          </cell>
          <cell r="T17">
            <v>3</v>
          </cell>
        </row>
        <row r="17">
          <cell r="V17" t="str">
            <v>2021.09竞聘调整2022年6月20日调整由技术质量部调整为制造技术部</v>
          </cell>
          <cell r="W17">
            <v>17803079966</v>
          </cell>
          <cell r="X17" t="str">
            <v>配偶</v>
          </cell>
          <cell r="Y17">
            <v>17731731869</v>
          </cell>
          <cell r="Z17" t="str">
            <v>大专</v>
          </cell>
          <cell r="AA17">
            <v>40330</v>
          </cell>
          <cell r="AB17" t="str">
            <v>河北科技大学</v>
          </cell>
          <cell r="AC17" t="str">
            <v>汽车检测与维修</v>
          </cell>
          <cell r="AD17" t="str">
            <v>统招</v>
          </cell>
          <cell r="AE17" t="str">
            <v>本科</v>
          </cell>
          <cell r="AF17">
            <v>43282</v>
          </cell>
          <cell r="AG17" t="str">
            <v>河北科技大学</v>
          </cell>
          <cell r="AH17" t="str">
            <v>电气工程及自动化</v>
          </cell>
          <cell r="AI17" t="str">
            <v>成考</v>
          </cell>
          <cell r="AJ17" t="str">
            <v>汉</v>
          </cell>
          <cell r="AK17" t="str">
            <v>群众</v>
          </cell>
          <cell r="AL17" t="str">
            <v>已婚</v>
          </cell>
          <cell r="AM17" t="str">
            <v>1988-05-05</v>
          </cell>
          <cell r="AN17">
            <v>37</v>
          </cell>
          <cell r="AO17">
            <v>40725</v>
          </cell>
          <cell r="AP17" t="str">
            <v>河北</v>
          </cell>
          <cell r="AQ17" t="str">
            <v>河北省黄骅市羊二庄镇陈庄村</v>
          </cell>
        </row>
        <row r="18">
          <cell r="C18" t="str">
            <v>赵玉臣</v>
          </cell>
          <cell r="D18" t="str">
            <v>男</v>
          </cell>
          <cell r="E18" t="str">
            <v>前台</v>
          </cell>
          <cell r="F18" t="str">
            <v>河北光华荣昌汽车部件有限公司</v>
          </cell>
          <cell r="G18" t="str">
            <v>座椅事业一部--金属件厂</v>
          </cell>
          <cell r="H18" t="str">
            <v>制造技术部-模具车间</v>
          </cell>
          <cell r="I18" t="str">
            <v>模具车间经理兼冲压工艺工程师</v>
          </cell>
          <cell r="J18" t="str">
            <v>/</v>
          </cell>
          <cell r="K18" t="str">
            <v>河北</v>
          </cell>
          <cell r="L18" t="str">
            <v>河北工厂</v>
          </cell>
          <cell r="M18" t="str">
            <v>劳动合同</v>
          </cell>
          <cell r="N18" t="str">
            <v>是</v>
          </cell>
          <cell r="O18" t="str">
            <v>否</v>
          </cell>
          <cell r="P18" t="str">
            <v>正式工</v>
          </cell>
          <cell r="Q18" t="str">
            <v>技术类</v>
          </cell>
          <cell r="R18" t="str">
            <v>间接人员</v>
          </cell>
          <cell r="S18">
            <v>36717</v>
          </cell>
          <cell r="T18">
            <v>25</v>
          </cell>
          <cell r="U18">
            <v>45547</v>
          </cell>
          <cell r="V18" t="str">
            <v>调入</v>
          </cell>
          <cell r="W18" t="str">
            <v>15511724007</v>
          </cell>
          <cell r="X18" t="str">
            <v>配偶</v>
          </cell>
          <cell r="Y18">
            <v>15530456299</v>
          </cell>
          <cell r="Z18" t="str">
            <v>初中</v>
          </cell>
          <cell r="AA18">
            <v>30133</v>
          </cell>
          <cell r="AB18" t="str">
            <v>常郭中学</v>
          </cell>
          <cell r="AC18" t="str">
            <v>无</v>
          </cell>
          <cell r="AD18" t="str">
            <v>统招</v>
          </cell>
          <cell r="AE18" t="str">
            <v>初中</v>
          </cell>
          <cell r="AF18">
            <v>30133</v>
          </cell>
          <cell r="AG18" t="str">
            <v>常郭中学</v>
          </cell>
          <cell r="AH18" t="str">
            <v>无</v>
          </cell>
          <cell r="AI18" t="str">
            <v>统招</v>
          </cell>
          <cell r="AJ18" t="str">
            <v>汉</v>
          </cell>
          <cell r="AK18" t="str">
            <v>群众</v>
          </cell>
          <cell r="AL18" t="str">
            <v>已婚</v>
          </cell>
          <cell r="AM18" t="str">
            <v>1966-12-21</v>
          </cell>
          <cell r="AN18">
            <v>58</v>
          </cell>
          <cell r="AO18" t="str">
            <v>1982年</v>
          </cell>
          <cell r="AP18" t="str">
            <v>河北</v>
          </cell>
          <cell r="AQ18" t="str">
            <v>河北省黄骅市常郭镇乔庄子村14号</v>
          </cell>
        </row>
        <row r="19">
          <cell r="C19" t="str">
            <v>邓春博</v>
          </cell>
          <cell r="D19" t="str">
            <v>男</v>
          </cell>
          <cell r="E19" t="str">
            <v>前台</v>
          </cell>
          <cell r="F19" t="str">
            <v>河北光华荣昌汽车部件有限公司</v>
          </cell>
          <cell r="G19" t="str">
            <v>座椅事业一部--金属件厂</v>
          </cell>
          <cell r="H19" t="str">
            <v>制造技术部-模具车间模具制造组</v>
          </cell>
          <cell r="I19" t="str">
            <v>模具制造组长</v>
          </cell>
          <cell r="J19" t="str">
            <v>/</v>
          </cell>
          <cell r="K19" t="str">
            <v>河北</v>
          </cell>
          <cell r="L19" t="str">
            <v>河北工厂</v>
          </cell>
          <cell r="M19" t="str">
            <v>劳动合同</v>
          </cell>
          <cell r="N19" t="str">
            <v>是</v>
          </cell>
          <cell r="O19" t="str">
            <v>否</v>
          </cell>
          <cell r="P19" t="str">
            <v>正式工</v>
          </cell>
          <cell r="Q19" t="str">
            <v>技术类</v>
          </cell>
          <cell r="R19" t="str">
            <v>间接人员</v>
          </cell>
          <cell r="S19">
            <v>38311</v>
          </cell>
          <cell r="T19">
            <v>21</v>
          </cell>
          <cell r="U19">
            <v>45505</v>
          </cell>
          <cell r="V19" t="str">
            <v>调入</v>
          </cell>
          <cell r="W19">
            <v>13722754540</v>
          </cell>
          <cell r="X19" t="str">
            <v>配偶</v>
          </cell>
          <cell r="Y19">
            <v>18034176257</v>
          </cell>
          <cell r="Z19" t="str">
            <v>初中</v>
          </cell>
          <cell r="AA19">
            <v>37773</v>
          </cell>
          <cell r="AB19" t="str">
            <v>常郭中学</v>
          </cell>
          <cell r="AC19" t="str">
            <v>无</v>
          </cell>
          <cell r="AD19" t="str">
            <v>统招</v>
          </cell>
          <cell r="AE19" t="str">
            <v>大专</v>
          </cell>
          <cell r="AF19">
            <v>45677</v>
          </cell>
          <cell r="AG19" t="str">
            <v>国家开放大学</v>
          </cell>
          <cell r="AH19" t="str">
            <v>机电一体化</v>
          </cell>
          <cell r="AI19" t="str">
            <v>成考</v>
          </cell>
          <cell r="AJ19" t="str">
            <v>汉</v>
          </cell>
          <cell r="AK19" t="str">
            <v>群众</v>
          </cell>
          <cell r="AL19" t="str">
            <v>已婚</v>
          </cell>
          <cell r="AM19" t="str">
            <v>1987-03-10</v>
          </cell>
          <cell r="AN19">
            <v>38</v>
          </cell>
          <cell r="AO19" t="str">
            <v>2004年</v>
          </cell>
          <cell r="AP19" t="str">
            <v>河北</v>
          </cell>
          <cell r="AQ19" t="str">
            <v>河北省黄骅市常郭镇前王桥村177号</v>
          </cell>
        </row>
        <row r="20">
          <cell r="C20" t="str">
            <v>王杏纳</v>
          </cell>
          <cell r="D20" t="str">
            <v>女</v>
          </cell>
          <cell r="E20" t="str">
            <v>前台</v>
          </cell>
          <cell r="F20" t="str">
            <v>河北光华荣昌汽车部件有限公司</v>
          </cell>
          <cell r="G20" t="str">
            <v>座椅事业一部--金属件厂</v>
          </cell>
          <cell r="H20" t="str">
            <v>制造技术部-模具车间设计组</v>
          </cell>
          <cell r="I20" t="str">
            <v>焊接夹具设计工程师</v>
          </cell>
          <cell r="J20" t="str">
            <v>/</v>
          </cell>
          <cell r="K20" t="str">
            <v>河北</v>
          </cell>
          <cell r="L20" t="str">
            <v>河北工厂</v>
          </cell>
          <cell r="M20" t="str">
            <v>劳动合同</v>
          </cell>
          <cell r="N20" t="str">
            <v>是</v>
          </cell>
          <cell r="O20" t="str">
            <v>否</v>
          </cell>
          <cell r="P20" t="str">
            <v>正式工</v>
          </cell>
          <cell r="Q20" t="str">
            <v>技术类</v>
          </cell>
          <cell r="R20" t="str">
            <v>间接人员</v>
          </cell>
          <cell r="S20">
            <v>44797</v>
          </cell>
          <cell r="T20">
            <v>3</v>
          </cell>
          <cell r="U20">
            <v>45505</v>
          </cell>
          <cell r="V20" t="str">
            <v>调入</v>
          </cell>
          <cell r="W20">
            <v>19203379582</v>
          </cell>
          <cell r="X20" t="str">
            <v>配偶</v>
          </cell>
          <cell r="Y20">
            <v>13643176238</v>
          </cell>
          <cell r="Z20" t="str">
            <v>本科</v>
          </cell>
          <cell r="AA20">
            <v>40725</v>
          </cell>
          <cell r="AB20" t="str">
            <v>大连海洋大学</v>
          </cell>
          <cell r="AC20" t="str">
            <v>船舶与海洋工程</v>
          </cell>
          <cell r="AD20" t="str">
            <v>统招</v>
          </cell>
          <cell r="AE20" t="str">
            <v>本科</v>
          </cell>
          <cell r="AF20">
            <v>40725</v>
          </cell>
          <cell r="AG20" t="str">
            <v>大连海洋大学</v>
          </cell>
          <cell r="AH20" t="str">
            <v>船舶与海洋工程</v>
          </cell>
          <cell r="AI20" t="str">
            <v>统招</v>
          </cell>
          <cell r="AJ20" t="str">
            <v>汉</v>
          </cell>
          <cell r="AK20" t="str">
            <v>群众</v>
          </cell>
          <cell r="AL20" t="str">
            <v>已婚</v>
          </cell>
          <cell r="AM20" t="str">
            <v>1987-03-15</v>
          </cell>
          <cell r="AN20">
            <v>38</v>
          </cell>
          <cell r="AO20">
            <v>40725</v>
          </cell>
          <cell r="AP20" t="str">
            <v>河北</v>
          </cell>
          <cell r="AQ20" t="str">
            <v>河北省黄骅市齐家务乡直集体户001号</v>
          </cell>
        </row>
        <row r="21">
          <cell r="C21" t="str">
            <v>王长浩</v>
          </cell>
          <cell r="D21" t="str">
            <v>男</v>
          </cell>
          <cell r="E21" t="str">
            <v>前台</v>
          </cell>
          <cell r="F21" t="str">
            <v>河北光华荣昌汽车部件有限公司</v>
          </cell>
          <cell r="G21" t="str">
            <v>座椅事业一部--金属件厂</v>
          </cell>
          <cell r="H21" t="str">
            <v>制造技术部-模具车间模具制造组</v>
          </cell>
          <cell r="I21" t="str">
            <v>线切割操机工</v>
          </cell>
          <cell r="J21" t="str">
            <v>/</v>
          </cell>
          <cell r="K21" t="str">
            <v>河北</v>
          </cell>
          <cell r="L21" t="str">
            <v>河北工厂</v>
          </cell>
          <cell r="M21" t="str">
            <v>劳动合同</v>
          </cell>
          <cell r="N21" t="str">
            <v>是</v>
          </cell>
          <cell r="O21" t="str">
            <v>否</v>
          </cell>
          <cell r="P21" t="str">
            <v>正式工</v>
          </cell>
          <cell r="Q21" t="str">
            <v>技术类</v>
          </cell>
          <cell r="R21" t="str">
            <v>直接人员</v>
          </cell>
          <cell r="S21">
            <v>43710</v>
          </cell>
          <cell r="T21">
            <v>6</v>
          </cell>
          <cell r="U21">
            <v>45505</v>
          </cell>
          <cell r="V21" t="str">
            <v>调入</v>
          </cell>
          <cell r="W21" t="str">
            <v>15226797097</v>
          </cell>
          <cell r="X21" t="str">
            <v>家人</v>
          </cell>
          <cell r="Y21">
            <v>18633734626</v>
          </cell>
          <cell r="Z21" t="str">
            <v>初中</v>
          </cell>
          <cell r="AA21">
            <v>38869</v>
          </cell>
          <cell r="AB21" t="str">
            <v>常郭中学</v>
          </cell>
          <cell r="AC21" t="str">
            <v>无</v>
          </cell>
          <cell r="AD21" t="str">
            <v>统招</v>
          </cell>
          <cell r="AE21" t="str">
            <v>初中</v>
          </cell>
          <cell r="AF21">
            <v>38869</v>
          </cell>
          <cell r="AG21" t="str">
            <v>常郭中学</v>
          </cell>
          <cell r="AH21" t="str">
            <v>无</v>
          </cell>
          <cell r="AI21" t="str">
            <v>统招</v>
          </cell>
          <cell r="AJ21" t="str">
            <v>汉</v>
          </cell>
          <cell r="AK21" t="str">
            <v>群众</v>
          </cell>
          <cell r="AL21" t="str">
            <v>未婚</v>
          </cell>
          <cell r="AM21" t="str">
            <v>1990-04-07</v>
          </cell>
          <cell r="AN21">
            <v>35</v>
          </cell>
          <cell r="AO21" t="str">
            <v>2006年</v>
          </cell>
          <cell r="AP21" t="str">
            <v>河北</v>
          </cell>
          <cell r="AQ21" t="str">
            <v>河北省黄骅市常郭镇前尚庄村195号</v>
          </cell>
        </row>
        <row r="22">
          <cell r="C22" t="str">
            <v>张建江</v>
          </cell>
          <cell r="D22" t="str">
            <v>男</v>
          </cell>
          <cell r="E22" t="str">
            <v>前台</v>
          </cell>
          <cell r="F22" t="str">
            <v>河北光华荣昌汽车部件有限公司</v>
          </cell>
          <cell r="G22" t="str">
            <v>座椅事业一部--金属件厂</v>
          </cell>
          <cell r="H22" t="str">
            <v>制造技术部-模具车间模具制造组</v>
          </cell>
          <cell r="I22" t="str">
            <v>CNC操机工</v>
          </cell>
          <cell r="J22" t="str">
            <v>/</v>
          </cell>
          <cell r="K22" t="str">
            <v>河北</v>
          </cell>
          <cell r="L22" t="str">
            <v>河北工厂</v>
          </cell>
          <cell r="M22" t="str">
            <v>劳动合同</v>
          </cell>
          <cell r="N22" t="str">
            <v>是</v>
          </cell>
          <cell r="O22" t="str">
            <v>否</v>
          </cell>
          <cell r="P22" t="str">
            <v>正式工</v>
          </cell>
          <cell r="Q22" t="str">
            <v>技术类</v>
          </cell>
          <cell r="R22" t="str">
            <v>直接人员</v>
          </cell>
          <cell r="S22">
            <v>43679</v>
          </cell>
          <cell r="T22">
            <v>6</v>
          </cell>
          <cell r="U22">
            <v>45505</v>
          </cell>
          <cell r="V22" t="str">
            <v>调入</v>
          </cell>
          <cell r="W22" t="str">
            <v>18603173072</v>
          </cell>
          <cell r="X22" t="str">
            <v>家人</v>
          </cell>
          <cell r="Y22">
            <v>15631703133</v>
          </cell>
          <cell r="Z22" t="str">
            <v>中专</v>
          </cell>
          <cell r="AA22">
            <v>38534</v>
          </cell>
          <cell r="AB22" t="str">
            <v>职中</v>
          </cell>
          <cell r="AC22" t="str">
            <v>数控</v>
          </cell>
          <cell r="AD22" t="str">
            <v>统招</v>
          </cell>
          <cell r="AE22" t="str">
            <v>中专</v>
          </cell>
          <cell r="AF22">
            <v>38534</v>
          </cell>
          <cell r="AG22" t="str">
            <v>职中</v>
          </cell>
          <cell r="AH22" t="str">
            <v>数控</v>
          </cell>
          <cell r="AI22" t="str">
            <v>统招</v>
          </cell>
          <cell r="AJ22" t="str">
            <v>汉</v>
          </cell>
          <cell r="AK22" t="str">
            <v>群众</v>
          </cell>
          <cell r="AL22" t="str">
            <v>已婚</v>
          </cell>
          <cell r="AM22" t="str">
            <v>1988-06-12</v>
          </cell>
          <cell r="AN22">
            <v>37</v>
          </cell>
          <cell r="AO22">
            <v>38534</v>
          </cell>
          <cell r="AP22" t="str">
            <v>河北</v>
          </cell>
          <cell r="AQ22" t="str">
            <v>河北省黄骅市黄骅镇张孙村191号</v>
          </cell>
        </row>
        <row r="23">
          <cell r="C23" t="str">
            <v>商木刚</v>
          </cell>
          <cell r="D23" t="str">
            <v>男</v>
          </cell>
          <cell r="E23" t="str">
            <v>中台</v>
          </cell>
          <cell r="F23" t="str">
            <v>河北光华荣昌汽车部件有限公司</v>
          </cell>
          <cell r="G23" t="str">
            <v>河北工艺工程部</v>
          </cell>
          <cell r="H23" t="str">
            <v>试制车间</v>
          </cell>
          <cell r="I23" t="str">
            <v>新产品试制技工</v>
          </cell>
          <cell r="J23" t="str">
            <v>/</v>
          </cell>
          <cell r="K23" t="str">
            <v>河北</v>
          </cell>
          <cell r="L23" t="str">
            <v>河北工厂</v>
          </cell>
          <cell r="M23" t="str">
            <v>劳动合同</v>
          </cell>
          <cell r="N23" t="str">
            <v>是</v>
          </cell>
          <cell r="O23" t="str">
            <v>否</v>
          </cell>
          <cell r="P23" t="str">
            <v>正式工</v>
          </cell>
          <cell r="Q23" t="str">
            <v>技术类</v>
          </cell>
          <cell r="R23" t="str">
            <v>直接人员</v>
          </cell>
          <cell r="S23">
            <v>42095</v>
          </cell>
          <cell r="T23">
            <v>10</v>
          </cell>
        </row>
        <row r="23">
          <cell r="W23">
            <v>13231725320</v>
          </cell>
          <cell r="X23" t="str">
            <v>配偶</v>
          </cell>
          <cell r="Y23">
            <v>15613786408</v>
          </cell>
          <cell r="Z23" t="str">
            <v>初中</v>
          </cell>
          <cell r="AA23">
            <v>38504</v>
          </cell>
          <cell r="AB23" t="str">
            <v>常郭中学</v>
          </cell>
          <cell r="AC23" t="str">
            <v>无</v>
          </cell>
          <cell r="AD23" t="str">
            <v>统招</v>
          </cell>
          <cell r="AE23" t="str">
            <v>初中</v>
          </cell>
          <cell r="AF23">
            <v>38504</v>
          </cell>
          <cell r="AG23" t="str">
            <v>常郭中学</v>
          </cell>
          <cell r="AH23" t="str">
            <v>无</v>
          </cell>
          <cell r="AI23" t="str">
            <v>统招</v>
          </cell>
          <cell r="AJ23" t="str">
            <v>汉</v>
          </cell>
          <cell r="AK23" t="str">
            <v>群众</v>
          </cell>
          <cell r="AL23" t="str">
            <v>已婚</v>
          </cell>
          <cell r="AM23" t="str">
            <v>1988-01-22</v>
          </cell>
          <cell r="AN23">
            <v>37</v>
          </cell>
          <cell r="AO23" t="str">
            <v>2005年</v>
          </cell>
          <cell r="AP23" t="str">
            <v>河北</v>
          </cell>
          <cell r="AQ23" t="str">
            <v>河北省黄骅市常郭镇后尚庄村27号</v>
          </cell>
        </row>
        <row r="24">
          <cell r="C24" t="str">
            <v>赵学超</v>
          </cell>
          <cell r="D24" t="str">
            <v>男</v>
          </cell>
          <cell r="E24" t="str">
            <v>前台</v>
          </cell>
          <cell r="F24" t="str">
            <v>河北光华荣昌汽车部件有限公司</v>
          </cell>
          <cell r="G24" t="str">
            <v>座椅事业一部--金属件厂</v>
          </cell>
          <cell r="H24" t="str">
            <v>焊接车间</v>
          </cell>
          <cell r="I24" t="str">
            <v>焊胎保全工</v>
          </cell>
          <cell r="J24" t="str">
            <v>/</v>
          </cell>
          <cell r="K24" t="str">
            <v>河北</v>
          </cell>
          <cell r="L24" t="str">
            <v>河北工厂</v>
          </cell>
          <cell r="M24" t="str">
            <v>劳动合同</v>
          </cell>
          <cell r="N24" t="str">
            <v>是</v>
          </cell>
          <cell r="O24" t="str">
            <v>否</v>
          </cell>
          <cell r="P24" t="str">
            <v>正式工</v>
          </cell>
          <cell r="Q24" t="str">
            <v>技术类</v>
          </cell>
          <cell r="R24" t="str">
            <v>直接人员</v>
          </cell>
          <cell r="S24">
            <v>44292</v>
          </cell>
          <cell r="T24">
            <v>4</v>
          </cell>
          <cell r="U24">
            <v>45908</v>
          </cell>
          <cell r="V24" t="str">
            <v>调入</v>
          </cell>
          <cell r="W24" t="str">
            <v>13292736373</v>
          </cell>
          <cell r="X24" t="str">
            <v>配偶</v>
          </cell>
          <cell r="Y24">
            <v>13292736383</v>
          </cell>
          <cell r="Z24" t="str">
            <v>中专</v>
          </cell>
          <cell r="AA24">
            <v>35582</v>
          </cell>
          <cell r="AB24" t="str">
            <v>河北粮校</v>
          </cell>
          <cell r="AC24" t="str">
            <v>会计</v>
          </cell>
          <cell r="AD24" t="str">
            <v>统招</v>
          </cell>
          <cell r="AE24" t="str">
            <v>中专</v>
          </cell>
          <cell r="AF24">
            <v>35582</v>
          </cell>
          <cell r="AG24" t="str">
            <v>河北粮校</v>
          </cell>
          <cell r="AH24" t="str">
            <v>会计</v>
          </cell>
          <cell r="AI24" t="str">
            <v>统招</v>
          </cell>
          <cell r="AJ24" t="str">
            <v>汉</v>
          </cell>
          <cell r="AK24" t="str">
            <v>群众</v>
          </cell>
          <cell r="AL24" t="str">
            <v>已婚</v>
          </cell>
          <cell r="AM24" t="str">
            <v>1977-12-02</v>
          </cell>
          <cell r="AN24">
            <v>47</v>
          </cell>
          <cell r="AO24" t="str">
            <v>1997年</v>
          </cell>
          <cell r="AP24" t="str">
            <v>河北</v>
          </cell>
          <cell r="AQ24" t="str">
            <v>河北省黄骅市常郭镇常郭村9999号</v>
          </cell>
        </row>
        <row r="25">
          <cell r="C25" t="str">
            <v>谷朋坤</v>
          </cell>
          <cell r="D25" t="str">
            <v>男</v>
          </cell>
          <cell r="E25" t="str">
            <v>中台</v>
          </cell>
          <cell r="F25" t="str">
            <v>河北光华荣昌汽车部件有限公司</v>
          </cell>
          <cell r="G25" t="str">
            <v>河北财务管理部</v>
          </cell>
          <cell r="H25" t="str">
            <v>财务管理部</v>
          </cell>
          <cell r="I25" t="str">
            <v>部长</v>
          </cell>
          <cell r="J25" t="str">
            <v>/</v>
          </cell>
          <cell r="K25" t="str">
            <v>河北</v>
          </cell>
          <cell r="L25" t="str">
            <v>河北工厂</v>
          </cell>
          <cell r="M25" t="str">
            <v>劳动合同</v>
          </cell>
          <cell r="N25" t="str">
            <v>是</v>
          </cell>
          <cell r="O25" t="str">
            <v>否</v>
          </cell>
          <cell r="P25" t="str">
            <v>正式工</v>
          </cell>
          <cell r="Q25" t="str">
            <v>财务类</v>
          </cell>
          <cell r="R25" t="str">
            <v>间接人员</v>
          </cell>
          <cell r="S25">
            <v>43168</v>
          </cell>
          <cell r="T25">
            <v>7</v>
          </cell>
          <cell r="U25" t="str">
            <v>2020.11.1</v>
          </cell>
        </row>
        <row r="25">
          <cell r="W25" t="str">
            <v>18131706763</v>
          </cell>
          <cell r="X25" t="str">
            <v>家人</v>
          </cell>
          <cell r="Y25">
            <v>13131776006</v>
          </cell>
          <cell r="Z25" t="str">
            <v>本科</v>
          </cell>
          <cell r="AA25">
            <v>42186</v>
          </cell>
          <cell r="AB25" t="str">
            <v>河北经贸大学经济管理学院</v>
          </cell>
          <cell r="AC25" t="str">
            <v>审计学</v>
          </cell>
          <cell r="AD25" t="str">
            <v>统招</v>
          </cell>
          <cell r="AE25" t="str">
            <v>本科</v>
          </cell>
          <cell r="AF25">
            <v>42186</v>
          </cell>
          <cell r="AG25" t="str">
            <v>河北经贸大学经济管理学院</v>
          </cell>
          <cell r="AH25" t="str">
            <v>审计学</v>
          </cell>
          <cell r="AI25" t="str">
            <v>统招</v>
          </cell>
          <cell r="AJ25" t="str">
            <v>汉</v>
          </cell>
          <cell r="AK25" t="str">
            <v>群众</v>
          </cell>
          <cell r="AL25" t="str">
            <v>已婚</v>
          </cell>
          <cell r="AM25" t="str">
            <v>1992-10-06</v>
          </cell>
          <cell r="AN25">
            <v>33</v>
          </cell>
          <cell r="AO25">
            <v>42217</v>
          </cell>
          <cell r="AP25" t="str">
            <v>河北</v>
          </cell>
          <cell r="AQ25" t="str">
            <v>河北省黄骅市信誉大街三区71号</v>
          </cell>
        </row>
        <row r="26">
          <cell r="C26" t="str">
            <v>张如燕</v>
          </cell>
          <cell r="D26" t="str">
            <v>女</v>
          </cell>
          <cell r="E26" t="str">
            <v>中台</v>
          </cell>
          <cell r="F26" t="str">
            <v>河北光华荣昌汽车部件有限公司</v>
          </cell>
          <cell r="G26" t="str">
            <v>河北财务管理部</v>
          </cell>
          <cell r="H26" t="str">
            <v>财务管理部</v>
          </cell>
          <cell r="I26" t="str">
            <v>公司监事兼出纳</v>
          </cell>
          <cell r="J26" t="str">
            <v>/</v>
          </cell>
          <cell r="K26" t="str">
            <v>河北</v>
          </cell>
          <cell r="L26" t="str">
            <v>河北工厂</v>
          </cell>
          <cell r="M26" t="str">
            <v>劳动合同</v>
          </cell>
          <cell r="N26" t="str">
            <v>是</v>
          </cell>
          <cell r="O26" t="str">
            <v>否</v>
          </cell>
          <cell r="P26" t="str">
            <v>正式工</v>
          </cell>
          <cell r="Q26" t="str">
            <v>财务类</v>
          </cell>
          <cell r="R26" t="str">
            <v>间接人员</v>
          </cell>
          <cell r="S26">
            <v>39764</v>
          </cell>
          <cell r="T26">
            <v>17</v>
          </cell>
        </row>
        <row r="26">
          <cell r="W26" t="str">
            <v>15511724041</v>
          </cell>
          <cell r="X26" t="str">
            <v>家人</v>
          </cell>
          <cell r="Y26">
            <v>13102734296</v>
          </cell>
          <cell r="Z26" t="str">
            <v>高中</v>
          </cell>
          <cell r="AA26">
            <v>35217</v>
          </cell>
          <cell r="AB26" t="str">
            <v>河间一中</v>
          </cell>
          <cell r="AC26" t="str">
            <v>高中</v>
          </cell>
          <cell r="AD26" t="str">
            <v>统招</v>
          </cell>
          <cell r="AE26" t="str">
            <v>大专</v>
          </cell>
          <cell r="AF26">
            <v>45078</v>
          </cell>
          <cell r="AG26" t="str">
            <v>沧州职业技术学院</v>
          </cell>
          <cell r="AH26" t="str">
            <v>建筑工程管理</v>
          </cell>
          <cell r="AI26" t="str">
            <v>成考</v>
          </cell>
          <cell r="AJ26" t="str">
            <v>汉</v>
          </cell>
          <cell r="AK26" t="str">
            <v>党员</v>
          </cell>
          <cell r="AL26" t="str">
            <v>已婚</v>
          </cell>
          <cell r="AM26" t="str">
            <v>1977-09-06</v>
          </cell>
          <cell r="AN26">
            <v>48</v>
          </cell>
          <cell r="AO26">
            <v>35309</v>
          </cell>
          <cell r="AP26" t="str">
            <v>河北</v>
          </cell>
          <cell r="AQ26" t="str">
            <v>河北省黄骅市信誉大街一区839号</v>
          </cell>
        </row>
        <row r="27">
          <cell r="C27" t="str">
            <v>张佳怡</v>
          </cell>
          <cell r="D27" t="str">
            <v>女</v>
          </cell>
          <cell r="E27" t="str">
            <v>中台</v>
          </cell>
          <cell r="F27" t="str">
            <v>河北光华荣昌汽车部件有限公司</v>
          </cell>
          <cell r="G27" t="str">
            <v>河北财务管理部</v>
          </cell>
          <cell r="H27" t="str">
            <v>财务管理部</v>
          </cell>
          <cell r="I27" t="str">
            <v>税务兼审核会计</v>
          </cell>
          <cell r="J27" t="str">
            <v>/</v>
          </cell>
          <cell r="K27" t="str">
            <v>河北</v>
          </cell>
          <cell r="L27" t="str">
            <v>河北工厂</v>
          </cell>
          <cell r="M27" t="str">
            <v>劳动合同</v>
          </cell>
          <cell r="N27" t="str">
            <v>是</v>
          </cell>
          <cell r="O27" t="str">
            <v>否</v>
          </cell>
          <cell r="P27" t="str">
            <v>正式工</v>
          </cell>
          <cell r="Q27" t="str">
            <v>财务类</v>
          </cell>
          <cell r="R27" t="str">
            <v>间接人员</v>
          </cell>
          <cell r="S27">
            <v>43824</v>
          </cell>
          <cell r="T27">
            <v>5</v>
          </cell>
        </row>
        <row r="27">
          <cell r="W27" t="str">
            <v>18244561588</v>
          </cell>
          <cell r="X27" t="str">
            <v>家人</v>
          </cell>
          <cell r="Y27">
            <v>16632772624</v>
          </cell>
          <cell r="Z27" t="str">
            <v>大专</v>
          </cell>
          <cell r="AA27">
            <v>42522</v>
          </cell>
          <cell r="AB27" t="str">
            <v>河北科技师范学院</v>
          </cell>
          <cell r="AC27" t="str">
            <v>会计学</v>
          </cell>
          <cell r="AD27" t="str">
            <v>统招</v>
          </cell>
          <cell r="AE27" t="str">
            <v>本科</v>
          </cell>
          <cell r="AF27">
            <v>44017</v>
          </cell>
          <cell r="AG27" t="str">
            <v>河北工业大学</v>
          </cell>
          <cell r="AH27" t="str">
            <v>会计学</v>
          </cell>
          <cell r="AI27" t="str">
            <v>成考</v>
          </cell>
          <cell r="AJ27" t="str">
            <v>汉</v>
          </cell>
          <cell r="AK27" t="str">
            <v>群众</v>
          </cell>
          <cell r="AL27" t="str">
            <v>未婚</v>
          </cell>
          <cell r="AM27" t="str">
            <v>1994-12-12</v>
          </cell>
          <cell r="AN27">
            <v>30</v>
          </cell>
          <cell r="AO27">
            <v>42552</v>
          </cell>
          <cell r="AP27" t="str">
            <v>河北</v>
          </cell>
          <cell r="AQ27" t="str">
            <v>河北省黄骅市南排河镇后唐村474号</v>
          </cell>
        </row>
        <row r="28">
          <cell r="C28" t="str">
            <v>李芳慧</v>
          </cell>
          <cell r="D28" t="str">
            <v>女</v>
          </cell>
          <cell r="E28" t="str">
            <v>中台</v>
          </cell>
          <cell r="F28" t="str">
            <v>河北光华荣昌汽车部件有限公司</v>
          </cell>
          <cell r="G28" t="str">
            <v>河北财务管理部</v>
          </cell>
          <cell r="H28" t="str">
            <v>财务管理部</v>
          </cell>
          <cell r="I28" t="str">
            <v>成本核算</v>
          </cell>
          <cell r="J28" t="str">
            <v>中级会计师</v>
          </cell>
          <cell r="K28" t="str">
            <v>河北</v>
          </cell>
          <cell r="L28" t="str">
            <v>河北工厂</v>
          </cell>
          <cell r="M28" t="str">
            <v>劳动合同</v>
          </cell>
          <cell r="N28" t="str">
            <v>是</v>
          </cell>
          <cell r="O28" t="str">
            <v>否</v>
          </cell>
          <cell r="P28" t="str">
            <v>正式工</v>
          </cell>
          <cell r="Q28" t="str">
            <v>财务类</v>
          </cell>
          <cell r="R28" t="str">
            <v>间接人员</v>
          </cell>
          <cell r="S28">
            <v>44183</v>
          </cell>
          <cell r="T28">
            <v>4</v>
          </cell>
        </row>
        <row r="28">
          <cell r="W28">
            <v>15231751651</v>
          </cell>
          <cell r="X28" t="str">
            <v>家人</v>
          </cell>
          <cell r="Y28">
            <v>13731740678</v>
          </cell>
          <cell r="Z28" t="str">
            <v>大专</v>
          </cell>
          <cell r="AA28">
            <v>2012.7</v>
          </cell>
          <cell r="AB28" t="str">
            <v>河北工程高等专科学院</v>
          </cell>
          <cell r="AC28" t="str">
            <v>会计电算化</v>
          </cell>
          <cell r="AD28" t="str">
            <v>统招</v>
          </cell>
          <cell r="AE28" t="str">
            <v>大专</v>
          </cell>
          <cell r="AF28">
            <v>41091</v>
          </cell>
          <cell r="AG28" t="str">
            <v>河北工程高等专科学院</v>
          </cell>
          <cell r="AH28" t="str">
            <v>会计电算化</v>
          </cell>
          <cell r="AI28" t="str">
            <v>统招</v>
          </cell>
          <cell r="AJ28" t="str">
            <v>汉</v>
          </cell>
          <cell r="AK28" t="str">
            <v>群众</v>
          </cell>
          <cell r="AL28" t="str">
            <v>已婚</v>
          </cell>
          <cell r="AM28" t="str">
            <v>1991-11-04</v>
          </cell>
          <cell r="AN28">
            <v>34</v>
          </cell>
          <cell r="AO28">
            <v>41091</v>
          </cell>
          <cell r="AP28" t="str">
            <v>河北</v>
          </cell>
          <cell r="AQ28" t="str">
            <v>河北省沧州市海兴县小山乡东侯庄村4080号</v>
          </cell>
        </row>
        <row r="29">
          <cell r="C29" t="str">
            <v>刘新杰</v>
          </cell>
          <cell r="D29" t="str">
            <v>女</v>
          </cell>
          <cell r="E29" t="str">
            <v>中台</v>
          </cell>
          <cell r="F29" t="str">
            <v>河北光华荣昌汽车部件有限公司</v>
          </cell>
          <cell r="G29" t="str">
            <v>河北综合管理部</v>
          </cell>
          <cell r="H29" t="str">
            <v>人力资源科</v>
          </cell>
          <cell r="I29" t="str">
            <v>部长兼人力资源科科长</v>
          </cell>
          <cell r="J29" t="str">
            <v>/</v>
          </cell>
          <cell r="K29" t="str">
            <v>河北</v>
          </cell>
          <cell r="L29" t="str">
            <v>河北工厂</v>
          </cell>
          <cell r="M29" t="str">
            <v>劳动合同</v>
          </cell>
          <cell r="N29" t="str">
            <v>是</v>
          </cell>
          <cell r="O29" t="str">
            <v>否</v>
          </cell>
          <cell r="P29" t="str">
            <v>正式工</v>
          </cell>
          <cell r="Q29" t="str">
            <v>人力类</v>
          </cell>
          <cell r="R29" t="str">
            <v>间接人员</v>
          </cell>
          <cell r="S29">
            <v>41073</v>
          </cell>
          <cell r="T29">
            <v>13</v>
          </cell>
        </row>
        <row r="29">
          <cell r="W29">
            <v>13932776911</v>
          </cell>
          <cell r="X29" t="str">
            <v>配偶</v>
          </cell>
          <cell r="Y29">
            <v>13932757911</v>
          </cell>
          <cell r="Z29" t="str">
            <v>大专</v>
          </cell>
          <cell r="AA29">
            <v>39600</v>
          </cell>
          <cell r="AB29" t="str">
            <v>石家庄信息工程职业学院</v>
          </cell>
          <cell r="AC29" t="str">
            <v>印刷设备及工艺</v>
          </cell>
          <cell r="AD29" t="str">
            <v>统招</v>
          </cell>
          <cell r="AE29" t="str">
            <v>本科</v>
          </cell>
          <cell r="AF29">
            <v>41306</v>
          </cell>
          <cell r="AG29" t="str">
            <v>河北大学</v>
          </cell>
          <cell r="AH29" t="str">
            <v>企业管理</v>
          </cell>
          <cell r="AI29" t="str">
            <v>自考</v>
          </cell>
          <cell r="AJ29" t="str">
            <v>汉</v>
          </cell>
          <cell r="AK29" t="str">
            <v>群众</v>
          </cell>
          <cell r="AL29" t="str">
            <v>已婚</v>
          </cell>
          <cell r="AM29" t="str">
            <v>1985-02-15</v>
          </cell>
          <cell r="AN29">
            <v>40</v>
          </cell>
          <cell r="AO29">
            <v>39692</v>
          </cell>
          <cell r="AP29" t="str">
            <v>河北</v>
          </cell>
          <cell r="AQ29" t="str">
            <v>天津市武清区泉州北路8号</v>
          </cell>
        </row>
        <row r="30">
          <cell r="C30" t="str">
            <v>蔺元元</v>
          </cell>
          <cell r="D30" t="str">
            <v>女</v>
          </cell>
          <cell r="E30" t="str">
            <v>中台</v>
          </cell>
          <cell r="F30" t="str">
            <v>河北光华荣昌汽车部件有限公司</v>
          </cell>
          <cell r="G30" t="str">
            <v>河北综合管理部</v>
          </cell>
          <cell r="H30" t="str">
            <v>人力资源科</v>
          </cell>
          <cell r="I30" t="str">
            <v>招聘培训主管</v>
          </cell>
          <cell r="J30" t="str">
            <v>/</v>
          </cell>
          <cell r="K30" t="str">
            <v>河北</v>
          </cell>
          <cell r="L30" t="str">
            <v>河北工厂</v>
          </cell>
          <cell r="M30" t="str">
            <v>劳动合同</v>
          </cell>
          <cell r="N30" t="str">
            <v>是</v>
          </cell>
          <cell r="O30" t="str">
            <v>否</v>
          </cell>
          <cell r="P30" t="str">
            <v>正式工</v>
          </cell>
          <cell r="Q30" t="str">
            <v>人力类</v>
          </cell>
          <cell r="R30" t="str">
            <v>间接人员</v>
          </cell>
          <cell r="S30">
            <v>43257</v>
          </cell>
          <cell r="T30">
            <v>7</v>
          </cell>
        </row>
        <row r="30">
          <cell r="W30">
            <v>17331776389</v>
          </cell>
          <cell r="X30" t="str">
            <v>配偶</v>
          </cell>
          <cell r="Y30">
            <v>17331776379</v>
          </cell>
          <cell r="Z30" t="str">
            <v>大专</v>
          </cell>
          <cell r="AA30">
            <v>41456</v>
          </cell>
          <cell r="AB30" t="str">
            <v>石家庄信息工程职业学院</v>
          </cell>
          <cell r="AC30" t="str">
            <v>国际经济与贸易</v>
          </cell>
          <cell r="AD30" t="str">
            <v>统招</v>
          </cell>
          <cell r="AE30" t="str">
            <v>本科在读</v>
          </cell>
          <cell r="AF30">
            <v>45820</v>
          </cell>
          <cell r="AG30" t="str">
            <v>河北科技大学</v>
          </cell>
          <cell r="AH30" t="str">
            <v>工商管理</v>
          </cell>
          <cell r="AI30" t="str">
            <v>成考</v>
          </cell>
          <cell r="AJ30" t="str">
            <v>汉</v>
          </cell>
          <cell r="AK30" t="str">
            <v>群众</v>
          </cell>
          <cell r="AL30" t="str">
            <v>已婚</v>
          </cell>
          <cell r="AM30" t="str">
            <v>1991-01-18</v>
          </cell>
          <cell r="AN30">
            <v>34</v>
          </cell>
          <cell r="AO30">
            <v>41395</v>
          </cell>
          <cell r="AP30" t="str">
            <v>河北</v>
          </cell>
          <cell r="AQ30" t="str">
            <v>河北省保定市满城县南韩村镇南韩村2区45号</v>
          </cell>
        </row>
        <row r="31">
          <cell r="C31" t="str">
            <v>牟群</v>
          </cell>
          <cell r="D31" t="str">
            <v>女</v>
          </cell>
          <cell r="E31" t="str">
            <v>中台</v>
          </cell>
          <cell r="F31" t="str">
            <v>河北光华荣昌汽车部件有限公司</v>
          </cell>
          <cell r="G31" t="str">
            <v>河北综合管理部</v>
          </cell>
          <cell r="H31" t="str">
            <v>人力资源科</v>
          </cell>
          <cell r="I31" t="str">
            <v>绩效主管</v>
          </cell>
          <cell r="J31" t="str">
            <v>/</v>
          </cell>
          <cell r="K31" t="str">
            <v>河北</v>
          </cell>
          <cell r="L31" t="str">
            <v>河北工厂</v>
          </cell>
          <cell r="M31" t="str">
            <v>劳动合同</v>
          </cell>
          <cell r="N31" t="str">
            <v>是</v>
          </cell>
          <cell r="O31" t="str">
            <v>否</v>
          </cell>
          <cell r="P31" t="str">
            <v>正式工</v>
          </cell>
          <cell r="Q31" t="str">
            <v>人力类</v>
          </cell>
          <cell r="R31" t="str">
            <v>间接人员</v>
          </cell>
          <cell r="S31">
            <v>44179</v>
          </cell>
          <cell r="T31">
            <v>4</v>
          </cell>
        </row>
        <row r="31">
          <cell r="W31">
            <v>15130811698</v>
          </cell>
          <cell r="X31" t="str">
            <v>配偶</v>
          </cell>
          <cell r="Y31">
            <v>13333833287</v>
          </cell>
          <cell r="Z31" t="str">
            <v>本科</v>
          </cell>
          <cell r="AA31">
            <v>39965</v>
          </cell>
          <cell r="AB31" t="str">
            <v>邢台学院</v>
          </cell>
          <cell r="AC31" t="str">
            <v>汉语言文学</v>
          </cell>
          <cell r="AD31" t="str">
            <v>统招</v>
          </cell>
          <cell r="AE31" t="str">
            <v>本科</v>
          </cell>
          <cell r="AF31">
            <v>39965</v>
          </cell>
          <cell r="AG31" t="str">
            <v>邢台学院</v>
          </cell>
          <cell r="AH31" t="str">
            <v>汉语言文学</v>
          </cell>
          <cell r="AI31" t="str">
            <v>统招</v>
          </cell>
          <cell r="AJ31" t="str">
            <v>汉</v>
          </cell>
          <cell r="AK31" t="str">
            <v>群众</v>
          </cell>
          <cell r="AL31" t="str">
            <v>已婚</v>
          </cell>
          <cell r="AM31" t="str">
            <v>1987-10-06</v>
          </cell>
          <cell r="AN31">
            <v>38</v>
          </cell>
          <cell r="AO31">
            <v>39995</v>
          </cell>
          <cell r="AP31" t="str">
            <v>河北</v>
          </cell>
          <cell r="AQ31" t="str">
            <v>河北省黄骅市中捷盐场</v>
          </cell>
        </row>
        <row r="32">
          <cell r="C32" t="str">
            <v>杨亚琼</v>
          </cell>
          <cell r="D32" t="str">
            <v>女</v>
          </cell>
          <cell r="E32" t="str">
            <v>中台</v>
          </cell>
          <cell r="F32" t="str">
            <v>河北光华荣昌汽车部件有限公司</v>
          </cell>
          <cell r="G32" t="str">
            <v>河北综合管理部</v>
          </cell>
          <cell r="H32" t="str">
            <v>行政管理科</v>
          </cell>
          <cell r="I32" t="str">
            <v>宿舍管理员</v>
          </cell>
          <cell r="J32" t="str">
            <v>/</v>
          </cell>
          <cell r="K32" t="str">
            <v>河北</v>
          </cell>
          <cell r="L32" t="str">
            <v>河北工厂</v>
          </cell>
          <cell r="M32" t="str">
            <v>劳动合同</v>
          </cell>
          <cell r="N32" t="str">
            <v>是</v>
          </cell>
          <cell r="O32" t="str">
            <v>否</v>
          </cell>
          <cell r="P32" t="str">
            <v>正式工</v>
          </cell>
          <cell r="Q32" t="str">
            <v>行政类</v>
          </cell>
          <cell r="R32" t="str">
            <v>间接人员</v>
          </cell>
          <cell r="S32">
            <v>44328</v>
          </cell>
          <cell r="T32">
            <v>4</v>
          </cell>
        </row>
        <row r="32">
          <cell r="W32" t="str">
            <v>15030708616</v>
          </cell>
          <cell r="X32" t="str">
            <v>配偶</v>
          </cell>
          <cell r="Y32">
            <v>15630737712</v>
          </cell>
          <cell r="Z32" t="str">
            <v>初中</v>
          </cell>
          <cell r="AA32" t="str">
            <v>— —</v>
          </cell>
          <cell r="AB32" t="str">
            <v>— —</v>
          </cell>
          <cell r="AC32" t="str">
            <v>医士</v>
          </cell>
          <cell r="AD32" t="str">
            <v>统招</v>
          </cell>
          <cell r="AE32" t="str">
            <v>中专</v>
          </cell>
          <cell r="AF32">
            <v>35247</v>
          </cell>
          <cell r="AG32" t="str">
            <v>成都医士学院</v>
          </cell>
          <cell r="AH32" t="str">
            <v>医士</v>
          </cell>
          <cell r="AI32" t="str">
            <v>自考</v>
          </cell>
          <cell r="AJ32" t="str">
            <v>汉</v>
          </cell>
          <cell r="AK32" t="str">
            <v>群众</v>
          </cell>
          <cell r="AL32" t="str">
            <v>已婚</v>
          </cell>
          <cell r="AM32" t="str">
            <v>1977-02-28</v>
          </cell>
          <cell r="AN32">
            <v>48</v>
          </cell>
          <cell r="AO32">
            <v>35278</v>
          </cell>
          <cell r="AP32" t="str">
            <v>河北</v>
          </cell>
          <cell r="AQ32" t="str">
            <v>河北省黄骅市黄骅镇方庄村320号</v>
          </cell>
        </row>
        <row r="33">
          <cell r="C33" t="str">
            <v>赵金旺</v>
          </cell>
          <cell r="D33" t="str">
            <v>男</v>
          </cell>
          <cell r="E33" t="str">
            <v>中台</v>
          </cell>
          <cell r="F33" t="str">
            <v>河北光华荣昌汽车部件有限公司</v>
          </cell>
          <cell r="G33" t="str">
            <v>河北综合管理部</v>
          </cell>
          <cell r="H33" t="str">
            <v>行政管理科</v>
          </cell>
          <cell r="I33" t="str">
            <v>司机</v>
          </cell>
          <cell r="J33" t="str">
            <v>/</v>
          </cell>
          <cell r="K33" t="str">
            <v>河北</v>
          </cell>
          <cell r="L33" t="str">
            <v>河北工厂</v>
          </cell>
          <cell r="M33" t="str">
            <v>劳动合同</v>
          </cell>
          <cell r="N33" t="str">
            <v>是</v>
          </cell>
          <cell r="O33" t="str">
            <v>否</v>
          </cell>
          <cell r="P33" t="str">
            <v>正式工</v>
          </cell>
          <cell r="Q33" t="str">
            <v>行政类</v>
          </cell>
          <cell r="R33" t="str">
            <v>间接人员</v>
          </cell>
          <cell r="S33">
            <v>40100</v>
          </cell>
          <cell r="T33">
            <v>16</v>
          </cell>
        </row>
        <row r="33">
          <cell r="W33">
            <v>19831788678</v>
          </cell>
          <cell r="X33" t="str">
            <v>胡玉芹</v>
          </cell>
          <cell r="Y33">
            <v>19803377345</v>
          </cell>
          <cell r="Z33" t="str">
            <v>初中</v>
          </cell>
          <cell r="AA33">
            <v>36678</v>
          </cell>
          <cell r="AB33" t="str">
            <v>常郭中学</v>
          </cell>
          <cell r="AC33" t="str">
            <v>无</v>
          </cell>
          <cell r="AD33" t="str">
            <v>统招</v>
          </cell>
          <cell r="AE33" t="str">
            <v>初中</v>
          </cell>
          <cell r="AF33">
            <v>36678</v>
          </cell>
          <cell r="AG33" t="str">
            <v>常郭中学</v>
          </cell>
          <cell r="AH33" t="str">
            <v>无</v>
          </cell>
          <cell r="AI33" t="str">
            <v>统招</v>
          </cell>
          <cell r="AJ33" t="str">
            <v>汉</v>
          </cell>
          <cell r="AK33" t="str">
            <v>群众</v>
          </cell>
          <cell r="AL33" t="str">
            <v>已婚</v>
          </cell>
          <cell r="AM33" t="str">
            <v>1984-02-24</v>
          </cell>
          <cell r="AN33">
            <v>41</v>
          </cell>
          <cell r="AO33" t="str">
            <v>2000年</v>
          </cell>
          <cell r="AP33" t="str">
            <v>河北</v>
          </cell>
          <cell r="AQ33" t="str">
            <v>河北省黄骅市常郭镇后王乔村64号</v>
          </cell>
        </row>
        <row r="34">
          <cell r="C34" t="str">
            <v>宋静</v>
          </cell>
          <cell r="D34" t="str">
            <v>女</v>
          </cell>
          <cell r="E34" t="str">
            <v>中台</v>
          </cell>
          <cell r="F34" t="str">
            <v>河北光华荣昌汽车部件有限公司</v>
          </cell>
          <cell r="G34" t="str">
            <v>河北综合管理部</v>
          </cell>
          <cell r="H34" t="str">
            <v>行政管理科</v>
          </cell>
          <cell r="I34" t="str">
            <v>食堂记账员兼勤杂工</v>
          </cell>
          <cell r="J34" t="str">
            <v>/</v>
          </cell>
          <cell r="K34" t="str">
            <v>河北</v>
          </cell>
          <cell r="L34" t="str">
            <v>天津宏达翔科技有限公司</v>
          </cell>
          <cell r="M34" t="str">
            <v>劳务派遣</v>
          </cell>
          <cell r="N34" t="str">
            <v>是</v>
          </cell>
          <cell r="O34" t="str">
            <v>否</v>
          </cell>
          <cell r="P34" t="str">
            <v>劳务派遣</v>
          </cell>
          <cell r="Q34" t="str">
            <v>行政类</v>
          </cell>
          <cell r="R34" t="str">
            <v>间接人员</v>
          </cell>
          <cell r="S34">
            <v>44803</v>
          </cell>
          <cell r="T34">
            <v>3</v>
          </cell>
          <cell r="U34">
            <v>45536</v>
          </cell>
          <cell r="V34" t="str">
            <v>调入</v>
          </cell>
          <cell r="W34" t="str">
            <v>13833719765</v>
          </cell>
          <cell r="X34" t="str">
            <v>配偶</v>
          </cell>
          <cell r="Y34">
            <v>18331785005</v>
          </cell>
          <cell r="Z34" t="str">
            <v>初中</v>
          </cell>
          <cell r="AA34">
            <v>35582</v>
          </cell>
          <cell r="AB34" t="str">
            <v>黄骅中学</v>
          </cell>
          <cell r="AC34" t="str">
            <v>无</v>
          </cell>
          <cell r="AD34" t="str">
            <v>统招</v>
          </cell>
          <cell r="AE34" t="str">
            <v>初中</v>
          </cell>
          <cell r="AF34">
            <v>35582</v>
          </cell>
          <cell r="AG34" t="str">
            <v>黄骅中学</v>
          </cell>
          <cell r="AH34" t="str">
            <v>无</v>
          </cell>
          <cell r="AI34" t="str">
            <v>统招</v>
          </cell>
          <cell r="AJ34" t="str">
            <v>汉</v>
          </cell>
          <cell r="AK34" t="str">
            <v>群众</v>
          </cell>
          <cell r="AL34" t="str">
            <v>已婚</v>
          </cell>
          <cell r="AM34" t="str">
            <v>1980-06-25</v>
          </cell>
          <cell r="AN34">
            <v>45</v>
          </cell>
          <cell r="AO34">
            <v>36404</v>
          </cell>
          <cell r="AP34" t="str">
            <v>河北</v>
          </cell>
          <cell r="AQ34" t="str">
            <v>河北省黄骅市黄骅镇楼东村94号</v>
          </cell>
        </row>
        <row r="35">
          <cell r="C35" t="str">
            <v>张馀林</v>
          </cell>
          <cell r="D35" t="str">
            <v>男</v>
          </cell>
          <cell r="E35" t="str">
            <v>前台</v>
          </cell>
          <cell r="F35" t="str">
            <v>河北光华荣昌汽车部件有限公司</v>
          </cell>
          <cell r="G35" t="str">
            <v>座椅事业一部--座椅厂</v>
          </cell>
          <cell r="H35" t="str">
            <v>总经办-销售服务科</v>
          </cell>
          <cell r="I35" t="str">
            <v>销售服务科科长</v>
          </cell>
          <cell r="J35" t="str">
            <v>/</v>
          </cell>
          <cell r="K35" t="str">
            <v>河北</v>
          </cell>
          <cell r="L35" t="str">
            <v>河北工厂</v>
          </cell>
          <cell r="M35" t="str">
            <v>劳动合同</v>
          </cell>
          <cell r="N35" t="str">
            <v>是</v>
          </cell>
          <cell r="O35" t="str">
            <v>否</v>
          </cell>
          <cell r="P35" t="str">
            <v>正式工</v>
          </cell>
          <cell r="Q35" t="str">
            <v>销售类</v>
          </cell>
          <cell r="R35" t="str">
            <v>间接人员</v>
          </cell>
          <cell r="S35">
            <v>40619</v>
          </cell>
          <cell r="T35">
            <v>14</v>
          </cell>
        </row>
        <row r="35">
          <cell r="W35" t="str">
            <v>19831788616</v>
          </cell>
          <cell r="X35" t="str">
            <v>张慧</v>
          </cell>
          <cell r="Y35">
            <v>17600136716</v>
          </cell>
          <cell r="Z35" t="str">
            <v>高中</v>
          </cell>
        </row>
        <row r="35">
          <cell r="AB35" t="str">
            <v>海兴高中</v>
          </cell>
        </row>
        <row r="35">
          <cell r="AE35" t="str">
            <v>大专</v>
          </cell>
          <cell r="AF35">
            <v>44013</v>
          </cell>
          <cell r="AG35" t="str">
            <v>河北农业大学</v>
          </cell>
          <cell r="AH35" t="str">
            <v>汽车制造与装配技术</v>
          </cell>
          <cell r="AI35" t="str">
            <v>成考</v>
          </cell>
          <cell r="AJ35" t="str">
            <v>汉</v>
          </cell>
          <cell r="AK35" t="str">
            <v>群众</v>
          </cell>
          <cell r="AL35" t="str">
            <v>已婚</v>
          </cell>
          <cell r="AM35" t="str">
            <v>1992-07-16</v>
          </cell>
          <cell r="AN35">
            <v>33</v>
          </cell>
        </row>
        <row r="35">
          <cell r="AP35" t="str">
            <v>河北</v>
          </cell>
          <cell r="AQ35" t="str">
            <v>河北省沧州市海兴县赵毛陶镇小曲河村89号</v>
          </cell>
        </row>
        <row r="36">
          <cell r="C36" t="str">
            <v>刘增莲</v>
          </cell>
          <cell r="D36" t="str">
            <v>女</v>
          </cell>
          <cell r="E36" t="str">
            <v>前台</v>
          </cell>
          <cell r="F36" t="str">
            <v>河北光华荣昌汽车部件有限公司</v>
          </cell>
          <cell r="G36" t="str">
            <v>座椅事业一部--金属件厂</v>
          </cell>
          <cell r="H36" t="str">
            <v>制造技术部-TPM</v>
          </cell>
          <cell r="I36" t="str">
            <v>设备管理员</v>
          </cell>
          <cell r="J36" t="str">
            <v>/</v>
          </cell>
          <cell r="K36" t="str">
            <v>河北</v>
          </cell>
          <cell r="L36" t="str">
            <v>河北工厂</v>
          </cell>
          <cell r="M36" t="str">
            <v>劳动合同</v>
          </cell>
          <cell r="N36" t="str">
            <v>是</v>
          </cell>
          <cell r="O36" t="str">
            <v>否</v>
          </cell>
          <cell r="P36" t="str">
            <v>正式工</v>
          </cell>
          <cell r="Q36" t="str">
            <v>生产类</v>
          </cell>
          <cell r="R36" t="str">
            <v>间接人员</v>
          </cell>
          <cell r="S36">
            <v>41484</v>
          </cell>
          <cell r="T36">
            <v>12</v>
          </cell>
          <cell r="U36">
            <v>45546</v>
          </cell>
          <cell r="V36" t="str">
            <v>调入</v>
          </cell>
          <cell r="W36" t="str">
            <v>19831788625</v>
          </cell>
          <cell r="X36" t="str">
            <v>张继林</v>
          </cell>
          <cell r="Y36">
            <v>15127795113</v>
          </cell>
          <cell r="Z36" t="str">
            <v>大专</v>
          </cell>
          <cell r="AA36">
            <v>40695</v>
          </cell>
          <cell r="AB36" t="str">
            <v>河北交通职业技术学院</v>
          </cell>
          <cell r="AC36" t="str">
            <v>投资理财</v>
          </cell>
          <cell r="AD36" t="str">
            <v>统招</v>
          </cell>
          <cell r="AE36" t="str">
            <v>大专</v>
          </cell>
          <cell r="AF36">
            <v>40695</v>
          </cell>
          <cell r="AG36" t="str">
            <v>河北交通职业技术学院</v>
          </cell>
          <cell r="AH36" t="str">
            <v>投资理财</v>
          </cell>
          <cell r="AI36" t="str">
            <v>统招</v>
          </cell>
          <cell r="AJ36" t="str">
            <v>汉</v>
          </cell>
          <cell r="AK36" t="str">
            <v>群众</v>
          </cell>
          <cell r="AL36" t="str">
            <v>未婚</v>
          </cell>
          <cell r="AM36" t="str">
            <v>1988-02-08</v>
          </cell>
          <cell r="AN36">
            <v>37</v>
          </cell>
          <cell r="AO36">
            <v>40695</v>
          </cell>
          <cell r="AP36" t="str">
            <v>河北</v>
          </cell>
          <cell r="AQ36" t="str">
            <v>河北省沧州市盐山县望树镇韩才风村71号</v>
          </cell>
        </row>
        <row r="37">
          <cell r="C37" t="str">
            <v>陈晓晴</v>
          </cell>
          <cell r="D37" t="str">
            <v>女</v>
          </cell>
          <cell r="E37" t="str">
            <v>前台</v>
          </cell>
          <cell r="F37" t="str">
            <v>河北光华荣昌汽车部件有限公司</v>
          </cell>
          <cell r="G37" t="str">
            <v>后视镜事业部</v>
          </cell>
          <cell r="H37" t="str">
            <v>销售服务科</v>
          </cell>
          <cell r="I37" t="str">
            <v>统计员</v>
          </cell>
          <cell r="J37" t="str">
            <v>/</v>
          </cell>
          <cell r="K37" t="str">
            <v>河北</v>
          </cell>
          <cell r="L37" t="str">
            <v>河北工厂</v>
          </cell>
          <cell r="M37" t="str">
            <v>劳动合同</v>
          </cell>
          <cell r="N37" t="str">
            <v>是</v>
          </cell>
          <cell r="O37" t="str">
            <v>否</v>
          </cell>
          <cell r="P37" t="str">
            <v>正式工</v>
          </cell>
          <cell r="Q37" t="str">
            <v>销售类</v>
          </cell>
          <cell r="R37" t="str">
            <v>间接人员</v>
          </cell>
          <cell r="S37">
            <v>43337</v>
          </cell>
          <cell r="T37">
            <v>7</v>
          </cell>
        </row>
        <row r="37">
          <cell r="W37">
            <v>13131776006</v>
          </cell>
        </row>
        <row r="37">
          <cell r="Y37">
            <v>18131706763</v>
          </cell>
          <cell r="Z37" t="str">
            <v>大专</v>
          </cell>
          <cell r="AA37">
            <v>42156</v>
          </cell>
          <cell r="AB37" t="str">
            <v>天津工程职业技术学院</v>
          </cell>
          <cell r="AC37" t="str">
            <v>会计电算化</v>
          </cell>
          <cell r="AD37" t="str">
            <v>统招</v>
          </cell>
          <cell r="AE37" t="str">
            <v>本科</v>
          </cell>
          <cell r="AF37">
            <v>42156</v>
          </cell>
          <cell r="AG37" t="str">
            <v>天津商业大学</v>
          </cell>
          <cell r="AH37" t="str">
            <v>会计</v>
          </cell>
          <cell r="AI37" t="str">
            <v>自考</v>
          </cell>
          <cell r="AJ37" t="str">
            <v>汉</v>
          </cell>
          <cell r="AK37" t="str">
            <v>群众</v>
          </cell>
          <cell r="AL37" t="str">
            <v>已婚</v>
          </cell>
          <cell r="AM37" t="str">
            <v>1993-05-18</v>
          </cell>
          <cell r="AN37">
            <v>32</v>
          </cell>
          <cell r="AO37" t="str">
            <v>2015年</v>
          </cell>
          <cell r="AP37" t="str">
            <v>河北</v>
          </cell>
          <cell r="AQ37" t="str">
            <v>河北省黄骅市西内环路开发一区685号盐场家属楼20栋3单元101室</v>
          </cell>
        </row>
        <row r="38">
          <cell r="C38" t="str">
            <v>施立如</v>
          </cell>
          <cell r="D38" t="str">
            <v>女</v>
          </cell>
          <cell r="E38" t="str">
            <v>前台</v>
          </cell>
          <cell r="F38" t="str">
            <v>河北光华荣昌汽车部件有限公司</v>
          </cell>
          <cell r="G38" t="str">
            <v>座椅事业一部--座椅厂</v>
          </cell>
          <cell r="H38" t="str">
            <v>总经办-销售服务科</v>
          </cell>
          <cell r="I38" t="str">
            <v>对账员</v>
          </cell>
          <cell r="J38" t="str">
            <v>/</v>
          </cell>
          <cell r="K38" t="str">
            <v>河北</v>
          </cell>
          <cell r="L38" t="str">
            <v>河北工厂</v>
          </cell>
          <cell r="M38" t="str">
            <v>劳动合同</v>
          </cell>
          <cell r="N38" t="str">
            <v>是</v>
          </cell>
          <cell r="O38" t="str">
            <v>否</v>
          </cell>
          <cell r="P38" t="str">
            <v>正式工</v>
          </cell>
          <cell r="Q38" t="str">
            <v>销售类</v>
          </cell>
          <cell r="R38" t="str">
            <v>间接人员</v>
          </cell>
          <cell r="S38">
            <v>44557</v>
          </cell>
          <cell r="T38">
            <v>3</v>
          </cell>
        </row>
        <row r="38">
          <cell r="W38" t="str">
            <v>15631702351</v>
          </cell>
          <cell r="X38" t="str">
            <v>父亲</v>
          </cell>
          <cell r="Y38">
            <v>13230700752</v>
          </cell>
          <cell r="Z38" t="str">
            <v>本科</v>
          </cell>
          <cell r="AA38">
            <v>43983</v>
          </cell>
          <cell r="AB38" t="str">
            <v>烟台南山学院</v>
          </cell>
          <cell r="AC38" t="str">
            <v>工商管理</v>
          </cell>
          <cell r="AD38" t="str">
            <v>统招</v>
          </cell>
          <cell r="AE38" t="str">
            <v>本科</v>
          </cell>
          <cell r="AF38">
            <v>43983</v>
          </cell>
          <cell r="AG38" t="str">
            <v>烟台南山学院</v>
          </cell>
          <cell r="AH38" t="str">
            <v>工商管理</v>
          </cell>
          <cell r="AI38" t="str">
            <v>统招</v>
          </cell>
          <cell r="AJ38" t="str">
            <v>汉</v>
          </cell>
          <cell r="AK38" t="str">
            <v>群众</v>
          </cell>
          <cell r="AL38" t="str">
            <v>未婚</v>
          </cell>
          <cell r="AM38" t="str">
            <v>1997-03-11</v>
          </cell>
          <cell r="AN38">
            <v>28</v>
          </cell>
          <cell r="AO38" t="str">
            <v>2020年</v>
          </cell>
          <cell r="AP38" t="str">
            <v>河北</v>
          </cell>
          <cell r="AQ38" t="str">
            <v>河北省黄骅市常郭镇土楼村82号</v>
          </cell>
        </row>
        <row r="39">
          <cell r="C39" t="str">
            <v>张文昌</v>
          </cell>
          <cell r="D39" t="str">
            <v>男</v>
          </cell>
          <cell r="E39" t="str">
            <v>前台</v>
          </cell>
          <cell r="F39" t="str">
            <v>河北光华荣昌汽车部件有限公司</v>
          </cell>
          <cell r="G39" t="str">
            <v>座椅事业一部--座椅厂</v>
          </cell>
          <cell r="H39" t="str">
            <v>总经办-销售服务科</v>
          </cell>
          <cell r="I39" t="str">
            <v>发货主管</v>
          </cell>
          <cell r="J39" t="str">
            <v>/</v>
          </cell>
          <cell r="K39" t="str">
            <v>河北</v>
          </cell>
          <cell r="L39" t="str">
            <v>河北工厂</v>
          </cell>
          <cell r="M39" t="str">
            <v>劳动合同</v>
          </cell>
          <cell r="N39" t="str">
            <v>是</v>
          </cell>
          <cell r="O39" t="str">
            <v>否</v>
          </cell>
          <cell r="P39" t="str">
            <v>正式工</v>
          </cell>
          <cell r="Q39" t="str">
            <v>销售类</v>
          </cell>
          <cell r="R39" t="str">
            <v>间接人员</v>
          </cell>
          <cell r="S39">
            <v>37829</v>
          </cell>
          <cell r="T39">
            <v>22</v>
          </cell>
        </row>
        <row r="39">
          <cell r="W39">
            <v>19831788682</v>
          </cell>
          <cell r="X39" t="str">
            <v>配偶</v>
          </cell>
          <cell r="Y39">
            <v>15130733180</v>
          </cell>
          <cell r="Z39" t="str">
            <v>中专</v>
          </cell>
          <cell r="AA39">
            <v>37408</v>
          </cell>
          <cell r="AB39" t="str">
            <v>沧州职业技术学院</v>
          </cell>
          <cell r="AC39" t="str">
            <v>计算机</v>
          </cell>
          <cell r="AD39" t="str">
            <v>统招</v>
          </cell>
          <cell r="AE39" t="str">
            <v>大专</v>
          </cell>
          <cell r="AF39">
            <v>45107</v>
          </cell>
          <cell r="AG39" t="str">
            <v>石家庄工商职业学院</v>
          </cell>
          <cell r="AH39" t="str">
            <v>计算机</v>
          </cell>
          <cell r="AI39" t="str">
            <v>成考</v>
          </cell>
          <cell r="AJ39" t="str">
            <v>汉</v>
          </cell>
          <cell r="AK39" t="str">
            <v>群众</v>
          </cell>
          <cell r="AL39" t="str">
            <v>已婚</v>
          </cell>
          <cell r="AM39" t="str">
            <v>1982-12-05</v>
          </cell>
          <cell r="AN39">
            <v>42</v>
          </cell>
          <cell r="AO39" t="str">
            <v>2001年</v>
          </cell>
          <cell r="AP39" t="str">
            <v>河北</v>
          </cell>
          <cell r="AQ39" t="str">
            <v>河北省沧州市海兴县海滨路城关小区8342号</v>
          </cell>
        </row>
        <row r="40">
          <cell r="C40" t="str">
            <v>于全生</v>
          </cell>
          <cell r="D40" t="str">
            <v>男</v>
          </cell>
          <cell r="E40" t="str">
            <v>前台</v>
          </cell>
          <cell r="F40" t="str">
            <v>河北光华荣昌汽车部件有限公司</v>
          </cell>
          <cell r="G40" t="str">
            <v>座椅事业一部--座椅厂</v>
          </cell>
          <cell r="H40" t="str">
            <v>总经办-销售服务科</v>
          </cell>
          <cell r="I40" t="str">
            <v>发货员</v>
          </cell>
          <cell r="J40" t="str">
            <v>/</v>
          </cell>
          <cell r="K40" t="str">
            <v>河北</v>
          </cell>
          <cell r="L40" t="str">
            <v>河北工厂</v>
          </cell>
          <cell r="M40" t="str">
            <v>劳动合同</v>
          </cell>
          <cell r="N40" t="str">
            <v>是</v>
          </cell>
          <cell r="O40" t="str">
            <v>否</v>
          </cell>
          <cell r="P40" t="str">
            <v>正式工</v>
          </cell>
          <cell r="Q40" t="str">
            <v>销售类</v>
          </cell>
          <cell r="R40" t="str">
            <v>间接人员</v>
          </cell>
          <cell r="S40">
            <v>39528</v>
          </cell>
          <cell r="T40">
            <v>17</v>
          </cell>
        </row>
        <row r="40">
          <cell r="W40" t="str">
            <v>19831788681</v>
          </cell>
          <cell r="X40" t="str">
            <v>同事</v>
          </cell>
          <cell r="Y40">
            <v>16631722652</v>
          </cell>
          <cell r="Z40" t="str">
            <v>高中</v>
          </cell>
          <cell r="AA40">
            <v>39234</v>
          </cell>
          <cell r="AB40" t="str">
            <v>黄骅新世纪中学</v>
          </cell>
          <cell r="AC40" t="str">
            <v>无</v>
          </cell>
          <cell r="AD40" t="str">
            <v>统招</v>
          </cell>
          <cell r="AE40" t="str">
            <v>大专</v>
          </cell>
          <cell r="AF40">
            <v>43983</v>
          </cell>
          <cell r="AG40" t="str">
            <v>河北工程大学</v>
          </cell>
          <cell r="AH40" t="str">
            <v>工商企业管理</v>
          </cell>
          <cell r="AI40" t="str">
            <v>成考</v>
          </cell>
          <cell r="AJ40" t="str">
            <v>汉</v>
          </cell>
          <cell r="AK40" t="str">
            <v>群众</v>
          </cell>
          <cell r="AL40" t="str">
            <v>未婚</v>
          </cell>
          <cell r="AM40" t="str">
            <v>1989-02-28</v>
          </cell>
          <cell r="AN40">
            <v>36</v>
          </cell>
          <cell r="AO40" t="str">
            <v>2008年</v>
          </cell>
          <cell r="AP40" t="str">
            <v>河北</v>
          </cell>
          <cell r="AQ40" t="str">
            <v>河北省黄骅市常郭镇卞子札村49号</v>
          </cell>
        </row>
        <row r="41">
          <cell r="C41" t="str">
            <v>高胜利</v>
          </cell>
          <cell r="D41" t="str">
            <v>男</v>
          </cell>
          <cell r="E41" t="str">
            <v>前台</v>
          </cell>
          <cell r="F41" t="str">
            <v>河北光华荣昌汽车部件有限公司</v>
          </cell>
          <cell r="G41" t="str">
            <v>座椅事业一部--座椅厂</v>
          </cell>
          <cell r="H41" t="str">
            <v>总经办-销售服务科</v>
          </cell>
          <cell r="I41" t="str">
            <v>发货员</v>
          </cell>
          <cell r="J41" t="str">
            <v>/</v>
          </cell>
          <cell r="K41" t="str">
            <v>河北</v>
          </cell>
          <cell r="L41" t="str">
            <v>河北工厂</v>
          </cell>
          <cell r="M41" t="str">
            <v>劳动合同</v>
          </cell>
          <cell r="N41" t="str">
            <v>是</v>
          </cell>
          <cell r="O41" t="str">
            <v>否</v>
          </cell>
          <cell r="P41" t="str">
            <v>正式工</v>
          </cell>
          <cell r="Q41" t="str">
            <v>销售类</v>
          </cell>
          <cell r="R41" t="str">
            <v>间接人员</v>
          </cell>
          <cell r="S41">
            <v>37534</v>
          </cell>
          <cell r="T41">
            <v>23</v>
          </cell>
        </row>
        <row r="41">
          <cell r="W41">
            <v>15903276455</v>
          </cell>
          <cell r="X41" t="str">
            <v>配偶</v>
          </cell>
          <cell r="Y41">
            <v>18732780941</v>
          </cell>
          <cell r="Z41" t="str">
            <v>高中</v>
          </cell>
          <cell r="AA41">
            <v>31199</v>
          </cell>
          <cell r="AB41" t="str">
            <v>常郭中学</v>
          </cell>
          <cell r="AC41" t="str">
            <v>无</v>
          </cell>
          <cell r="AD41" t="str">
            <v>统招</v>
          </cell>
          <cell r="AE41" t="str">
            <v>高中</v>
          </cell>
          <cell r="AF41">
            <v>31199</v>
          </cell>
          <cell r="AG41" t="str">
            <v>常郭中学</v>
          </cell>
          <cell r="AH41" t="str">
            <v>无</v>
          </cell>
          <cell r="AI41" t="str">
            <v>统招</v>
          </cell>
          <cell r="AJ41" t="str">
            <v>汉</v>
          </cell>
          <cell r="AK41" t="str">
            <v>群众</v>
          </cell>
          <cell r="AL41" t="str">
            <v>已婚</v>
          </cell>
          <cell r="AM41" t="str">
            <v>1966-06-24</v>
          </cell>
          <cell r="AN41">
            <v>59</v>
          </cell>
          <cell r="AO41" t="str">
            <v>1985年</v>
          </cell>
          <cell r="AP41" t="str">
            <v>河北</v>
          </cell>
          <cell r="AQ41" t="str">
            <v>河北省黄骅市黄骅镇东孙村068号</v>
          </cell>
        </row>
        <row r="42">
          <cell r="C42" t="str">
            <v>张东</v>
          </cell>
          <cell r="D42" t="str">
            <v>男</v>
          </cell>
          <cell r="E42" t="str">
            <v>前台</v>
          </cell>
          <cell r="F42" t="str">
            <v>河北光华荣昌汽车部件有限公司</v>
          </cell>
          <cell r="G42" t="str">
            <v>座椅事业一部--座椅厂</v>
          </cell>
          <cell r="H42" t="str">
            <v>总经办-销售服务科</v>
          </cell>
          <cell r="I42" t="str">
            <v>叉车工（发货）</v>
          </cell>
          <cell r="J42" t="str">
            <v>/</v>
          </cell>
          <cell r="K42" t="str">
            <v>河北</v>
          </cell>
          <cell r="L42" t="str">
            <v>河北工厂</v>
          </cell>
          <cell r="M42" t="str">
            <v>劳动合同</v>
          </cell>
          <cell r="N42" t="str">
            <v>是</v>
          </cell>
          <cell r="O42" t="str">
            <v>否</v>
          </cell>
          <cell r="P42" t="str">
            <v>正式工</v>
          </cell>
          <cell r="Q42" t="str">
            <v>销售类</v>
          </cell>
          <cell r="R42" t="str">
            <v>间接人员</v>
          </cell>
          <cell r="S42">
            <v>43997</v>
          </cell>
          <cell r="T42">
            <v>5</v>
          </cell>
        </row>
        <row r="42">
          <cell r="W42">
            <v>13091159212</v>
          </cell>
          <cell r="X42" t="str">
            <v>同事</v>
          </cell>
          <cell r="Y42">
            <v>19831788682</v>
          </cell>
          <cell r="Z42" t="str">
            <v>初中</v>
          </cell>
          <cell r="AA42">
            <v>39234</v>
          </cell>
          <cell r="AB42" t="str">
            <v>羊二庄中学</v>
          </cell>
          <cell r="AC42" t="str">
            <v>无</v>
          </cell>
          <cell r="AD42" t="str">
            <v>统招</v>
          </cell>
          <cell r="AE42" t="str">
            <v>初中</v>
          </cell>
          <cell r="AF42">
            <v>39234</v>
          </cell>
          <cell r="AG42" t="str">
            <v>羊二庄中学</v>
          </cell>
          <cell r="AH42" t="str">
            <v>无</v>
          </cell>
          <cell r="AI42" t="str">
            <v>统招</v>
          </cell>
          <cell r="AJ42" t="str">
            <v>回</v>
          </cell>
          <cell r="AK42" t="str">
            <v>群众</v>
          </cell>
          <cell r="AL42" t="str">
            <v>未婚</v>
          </cell>
          <cell r="AM42" t="str">
            <v>1992-04-10</v>
          </cell>
          <cell r="AN42">
            <v>33</v>
          </cell>
          <cell r="AO42" t="str">
            <v>2008年</v>
          </cell>
          <cell r="AP42" t="str">
            <v>河北</v>
          </cell>
          <cell r="AQ42" t="str">
            <v>河北省黄骅市羊二庄镇后街村144号</v>
          </cell>
        </row>
        <row r="43">
          <cell r="C43" t="str">
            <v>孔德佳</v>
          </cell>
          <cell r="D43" t="str">
            <v>男</v>
          </cell>
          <cell r="E43" t="str">
            <v>前台</v>
          </cell>
          <cell r="F43" t="str">
            <v>河北光华荣昌汽车部件有限公司</v>
          </cell>
          <cell r="G43" t="str">
            <v>座椅事业一部--座椅厂</v>
          </cell>
          <cell r="H43" t="str">
            <v>总经办-销售服务科</v>
          </cell>
          <cell r="I43" t="str">
            <v>装卸工</v>
          </cell>
          <cell r="J43" t="str">
            <v>/</v>
          </cell>
          <cell r="K43" t="str">
            <v>河北</v>
          </cell>
          <cell r="L43" t="str">
            <v>天津宏达翔科技有限公司</v>
          </cell>
          <cell r="M43" t="str">
            <v>劳务派遣</v>
          </cell>
          <cell r="N43" t="str">
            <v>是</v>
          </cell>
          <cell r="O43" t="str">
            <v>否</v>
          </cell>
          <cell r="P43" t="str">
            <v>劳务派遣</v>
          </cell>
          <cell r="Q43" t="str">
            <v>销售类</v>
          </cell>
          <cell r="R43" t="str">
            <v>间接人员</v>
          </cell>
          <cell r="S43">
            <v>43286</v>
          </cell>
          <cell r="T43">
            <v>7</v>
          </cell>
          <cell r="U43">
            <v>45536</v>
          </cell>
          <cell r="V43" t="str">
            <v>调入</v>
          </cell>
          <cell r="W43" t="str">
            <v>18333791919</v>
          </cell>
          <cell r="X43" t="str">
            <v>配偶</v>
          </cell>
          <cell r="Y43">
            <v>16631773551</v>
          </cell>
          <cell r="Z43" t="str">
            <v>初中</v>
          </cell>
          <cell r="AA43">
            <v>38139</v>
          </cell>
          <cell r="AB43" t="str">
            <v>孔店中学</v>
          </cell>
          <cell r="AC43" t="str">
            <v>无</v>
          </cell>
          <cell r="AD43" t="str">
            <v>统招</v>
          </cell>
          <cell r="AE43" t="str">
            <v>初中</v>
          </cell>
          <cell r="AF43">
            <v>38139</v>
          </cell>
          <cell r="AG43" t="str">
            <v>孔店中学</v>
          </cell>
          <cell r="AH43" t="str">
            <v>无</v>
          </cell>
          <cell r="AI43" t="str">
            <v>统招</v>
          </cell>
          <cell r="AJ43" t="str">
            <v>汉</v>
          </cell>
          <cell r="AK43" t="str">
            <v>群众</v>
          </cell>
          <cell r="AL43" t="str">
            <v>已婚</v>
          </cell>
          <cell r="AM43" t="str">
            <v>1987-06-03</v>
          </cell>
          <cell r="AN43">
            <v>38</v>
          </cell>
          <cell r="AO43" t="str">
            <v>2005年</v>
          </cell>
          <cell r="AP43" t="str">
            <v>河北</v>
          </cell>
          <cell r="AQ43" t="str">
            <v>河北省黄骅市滕庄子乡孔店村749号</v>
          </cell>
        </row>
        <row r="44">
          <cell r="C44" t="str">
            <v>孙兴旺</v>
          </cell>
          <cell r="D44" t="str">
            <v>男</v>
          </cell>
          <cell r="E44" t="str">
            <v>前台</v>
          </cell>
          <cell r="F44" t="str">
            <v>河北光华荣昌汽车部件有限公司</v>
          </cell>
          <cell r="G44" t="str">
            <v>后视镜事业部</v>
          </cell>
          <cell r="H44" t="str">
            <v>销售服务科</v>
          </cell>
          <cell r="I44" t="str">
            <v>装卸工</v>
          </cell>
          <cell r="J44" t="str">
            <v>/</v>
          </cell>
          <cell r="K44" t="str">
            <v>河北</v>
          </cell>
          <cell r="L44" t="str">
            <v>天津宏达翔科技有限公司</v>
          </cell>
          <cell r="M44" t="str">
            <v>劳务派遣</v>
          </cell>
          <cell r="N44" t="str">
            <v>是</v>
          </cell>
          <cell r="O44" t="str">
            <v>否</v>
          </cell>
          <cell r="P44" t="str">
            <v>劳务派遣</v>
          </cell>
          <cell r="Q44" t="str">
            <v>销售类</v>
          </cell>
          <cell r="R44" t="str">
            <v>间接人员</v>
          </cell>
          <cell r="S44">
            <v>43272</v>
          </cell>
          <cell r="T44">
            <v>7</v>
          </cell>
          <cell r="U44">
            <v>45870</v>
          </cell>
          <cell r="V44" t="str">
            <v>调入</v>
          </cell>
          <cell r="W44" t="str">
            <v>13292799186</v>
          </cell>
        </row>
        <row r="44">
          <cell r="Y44">
            <v>13831724418</v>
          </cell>
          <cell r="Z44" t="str">
            <v>初中</v>
          </cell>
          <cell r="AA44">
            <v>34486</v>
          </cell>
          <cell r="AB44" t="str">
            <v>赵村中学</v>
          </cell>
          <cell r="AC44" t="str">
            <v>无</v>
          </cell>
          <cell r="AD44" t="str">
            <v>统招</v>
          </cell>
          <cell r="AE44" t="str">
            <v>初中</v>
          </cell>
          <cell r="AF44">
            <v>34486</v>
          </cell>
          <cell r="AG44" t="str">
            <v>赵村中学</v>
          </cell>
          <cell r="AH44" t="str">
            <v>无</v>
          </cell>
          <cell r="AI44" t="str">
            <v>统招</v>
          </cell>
          <cell r="AJ44" t="str">
            <v>汉</v>
          </cell>
          <cell r="AK44" t="str">
            <v>群众</v>
          </cell>
          <cell r="AL44" t="str">
            <v>已婚</v>
          </cell>
          <cell r="AM44" t="str">
            <v>1973-08-03</v>
          </cell>
          <cell r="AN44">
            <v>52</v>
          </cell>
          <cell r="AO44" t="str">
            <v>1996年</v>
          </cell>
          <cell r="AP44" t="str">
            <v>河北</v>
          </cell>
          <cell r="AQ44" t="str">
            <v>河北省黄骅市常郭镇西赵村183号</v>
          </cell>
        </row>
        <row r="45">
          <cell r="C45" t="str">
            <v>于来明</v>
          </cell>
          <cell r="D45" t="str">
            <v>男</v>
          </cell>
          <cell r="E45" t="str">
            <v>中台</v>
          </cell>
          <cell r="F45" t="str">
            <v>河北光华荣昌汽车部件有限公司</v>
          </cell>
          <cell r="G45" t="str">
            <v>河北箫驰公司</v>
          </cell>
          <cell r="H45" t="str">
            <v>箫驰公司</v>
          </cell>
          <cell r="I45" t="str">
            <v>组装工</v>
          </cell>
          <cell r="J45" t="str">
            <v>/</v>
          </cell>
          <cell r="K45" t="str">
            <v>河北</v>
          </cell>
          <cell r="L45" t="str">
            <v>河北工厂</v>
          </cell>
          <cell r="M45" t="str">
            <v>劳动合同</v>
          </cell>
          <cell r="N45" t="str">
            <v>是</v>
          </cell>
          <cell r="O45" t="str">
            <v>否</v>
          </cell>
          <cell r="P45" t="str">
            <v>正式工</v>
          </cell>
          <cell r="Q45" t="str">
            <v>生产类</v>
          </cell>
          <cell r="R45" t="str">
            <v>直接人员</v>
          </cell>
          <cell r="S45">
            <v>39255</v>
          </cell>
          <cell r="T45">
            <v>18</v>
          </cell>
          <cell r="U45">
            <v>45547</v>
          </cell>
          <cell r="V45" t="str">
            <v>调入</v>
          </cell>
          <cell r="W45">
            <v>15830481166</v>
          </cell>
          <cell r="X45" t="str">
            <v>吴爱贞</v>
          </cell>
          <cell r="Y45" t="str">
            <v>15297681466</v>
          </cell>
          <cell r="Z45" t="str">
            <v>初中</v>
          </cell>
          <cell r="AA45">
            <v>32295</v>
          </cell>
          <cell r="AB45" t="str">
            <v>景县青兰镇中学</v>
          </cell>
          <cell r="AC45" t="str">
            <v>无</v>
          </cell>
          <cell r="AD45" t="str">
            <v>统招</v>
          </cell>
          <cell r="AE45" t="str">
            <v>初中</v>
          </cell>
          <cell r="AF45">
            <v>32295</v>
          </cell>
          <cell r="AG45" t="str">
            <v>景县青兰镇中学</v>
          </cell>
          <cell r="AH45" t="str">
            <v>无</v>
          </cell>
          <cell r="AI45" t="str">
            <v>统招</v>
          </cell>
          <cell r="AJ45" t="str">
            <v>汉</v>
          </cell>
          <cell r="AK45" t="str">
            <v>群众</v>
          </cell>
          <cell r="AL45" t="str">
            <v>已婚</v>
          </cell>
          <cell r="AM45" t="str">
            <v>1971-02-18</v>
          </cell>
          <cell r="AN45">
            <v>54</v>
          </cell>
          <cell r="AO45" t="str">
            <v>1989年</v>
          </cell>
          <cell r="AP45" t="str">
            <v>河北</v>
          </cell>
          <cell r="AQ45" t="str">
            <v>河北省衡水市景县青兰乡前辛庄村6号</v>
          </cell>
        </row>
        <row r="46">
          <cell r="C46" t="str">
            <v>刘梅娟</v>
          </cell>
          <cell r="D46" t="str">
            <v>女</v>
          </cell>
          <cell r="E46" t="str">
            <v>前台</v>
          </cell>
          <cell r="F46" t="str">
            <v>河北光华荣昌汽车部件有限公司</v>
          </cell>
          <cell r="G46" t="str">
            <v>座椅事业一部--金属件厂</v>
          </cell>
          <cell r="H46" t="str">
            <v>生产管理科</v>
          </cell>
          <cell r="I46" t="str">
            <v>成品库管员</v>
          </cell>
          <cell r="J46" t="str">
            <v>/</v>
          </cell>
          <cell r="K46" t="str">
            <v>河北</v>
          </cell>
          <cell r="L46" t="str">
            <v>河北工厂</v>
          </cell>
          <cell r="M46" t="str">
            <v>劳动合同</v>
          </cell>
          <cell r="N46" t="str">
            <v>是</v>
          </cell>
          <cell r="O46" t="str">
            <v>否</v>
          </cell>
          <cell r="P46" t="str">
            <v>正式工</v>
          </cell>
          <cell r="Q46" t="str">
            <v>生产类</v>
          </cell>
          <cell r="R46" t="str">
            <v>间接人员</v>
          </cell>
          <cell r="S46">
            <v>43809</v>
          </cell>
          <cell r="T46">
            <v>5</v>
          </cell>
        </row>
        <row r="46">
          <cell r="W46" t="str">
            <v>15030706345</v>
          </cell>
          <cell r="X46" t="str">
            <v>张立庆</v>
          </cell>
          <cell r="Y46">
            <v>15530794222</v>
          </cell>
          <cell r="Z46" t="str">
            <v>中专</v>
          </cell>
          <cell r="AA46">
            <v>40695</v>
          </cell>
          <cell r="AB46" t="str">
            <v>沧州中等专业学校</v>
          </cell>
          <cell r="AC46" t="str">
            <v>会计</v>
          </cell>
          <cell r="AD46" t="str">
            <v>统招</v>
          </cell>
          <cell r="AE46" t="str">
            <v>中专</v>
          </cell>
          <cell r="AF46">
            <v>40695</v>
          </cell>
          <cell r="AG46" t="str">
            <v>沧州中等专业学校</v>
          </cell>
          <cell r="AH46" t="str">
            <v>会计</v>
          </cell>
          <cell r="AI46" t="str">
            <v>统招</v>
          </cell>
          <cell r="AJ46" t="str">
            <v>汉</v>
          </cell>
          <cell r="AK46" t="str">
            <v>群众</v>
          </cell>
          <cell r="AL46" t="str">
            <v>已婚</v>
          </cell>
          <cell r="AM46" t="str">
            <v>1989-09-09</v>
          </cell>
          <cell r="AN46">
            <v>36</v>
          </cell>
          <cell r="AO46" t="str">
            <v>2016年</v>
          </cell>
          <cell r="AP46" t="str">
            <v>河北</v>
          </cell>
          <cell r="AQ46" t="str">
            <v>河北省黄骅市常郭镇前王桥村446号</v>
          </cell>
        </row>
        <row r="47">
          <cell r="C47" t="str">
            <v>白艳焕</v>
          </cell>
          <cell r="D47" t="str">
            <v>女</v>
          </cell>
          <cell r="E47" t="str">
            <v>前台</v>
          </cell>
          <cell r="F47" t="str">
            <v>河北光华荣昌汽车部件有限公司</v>
          </cell>
          <cell r="G47" t="str">
            <v>后视镜事业部</v>
          </cell>
          <cell r="H47" t="str">
            <v>物料科</v>
          </cell>
          <cell r="I47" t="str">
            <v>后视镜/库管员</v>
          </cell>
          <cell r="J47" t="str">
            <v>/</v>
          </cell>
          <cell r="K47" t="str">
            <v>河北</v>
          </cell>
          <cell r="L47" t="str">
            <v>河北工厂</v>
          </cell>
          <cell r="M47" t="str">
            <v>劳动合同</v>
          </cell>
          <cell r="N47" t="str">
            <v>是</v>
          </cell>
          <cell r="O47" t="str">
            <v>否</v>
          </cell>
          <cell r="P47" t="str">
            <v>正式工</v>
          </cell>
          <cell r="Q47" t="str">
            <v>生产类</v>
          </cell>
          <cell r="R47" t="str">
            <v>间接人员</v>
          </cell>
          <cell r="S47">
            <v>41692</v>
          </cell>
          <cell r="T47">
            <v>11</v>
          </cell>
        </row>
        <row r="47">
          <cell r="W47" t="str">
            <v>15131755156</v>
          </cell>
          <cell r="X47" t="str">
            <v>配偶</v>
          </cell>
          <cell r="Y47">
            <v>15100795520</v>
          </cell>
          <cell r="Z47" t="str">
            <v>高中</v>
          </cell>
          <cell r="AA47">
            <v>37043</v>
          </cell>
          <cell r="AB47" t="str">
            <v>常郭中学</v>
          </cell>
          <cell r="AC47" t="str">
            <v>无</v>
          </cell>
          <cell r="AD47" t="str">
            <v>统招</v>
          </cell>
          <cell r="AE47" t="str">
            <v>高中</v>
          </cell>
          <cell r="AF47">
            <v>37043</v>
          </cell>
          <cell r="AG47" t="str">
            <v>常郭中学</v>
          </cell>
          <cell r="AH47" t="str">
            <v>无</v>
          </cell>
          <cell r="AI47" t="str">
            <v>统招</v>
          </cell>
          <cell r="AJ47" t="str">
            <v>汉</v>
          </cell>
          <cell r="AK47" t="str">
            <v>群众</v>
          </cell>
          <cell r="AL47" t="str">
            <v>已婚</v>
          </cell>
          <cell r="AM47" t="str">
            <v>1980-04-25</v>
          </cell>
          <cell r="AN47">
            <v>45</v>
          </cell>
          <cell r="AO47" t="str">
            <v>2006年</v>
          </cell>
          <cell r="AP47" t="str">
            <v>河北</v>
          </cell>
          <cell r="AQ47" t="str">
            <v>河北省黄骅市常郭镇常郭村178号</v>
          </cell>
        </row>
        <row r="48">
          <cell r="C48" t="str">
            <v>赵静</v>
          </cell>
          <cell r="D48" t="str">
            <v>女</v>
          </cell>
          <cell r="E48" t="str">
            <v>前台</v>
          </cell>
          <cell r="F48" t="str">
            <v>河北光华荣昌汽车部件有限公司</v>
          </cell>
          <cell r="G48" t="str">
            <v>座椅事业一部--座椅厂</v>
          </cell>
          <cell r="H48" t="str">
            <v>总经办-销售服务科</v>
          </cell>
          <cell r="I48" t="str">
            <v>成品库管员</v>
          </cell>
          <cell r="J48" t="str">
            <v>/</v>
          </cell>
          <cell r="K48" t="str">
            <v>河北</v>
          </cell>
          <cell r="L48" t="str">
            <v>河北工厂</v>
          </cell>
          <cell r="M48" t="str">
            <v>劳动合同</v>
          </cell>
          <cell r="N48" t="str">
            <v>是</v>
          </cell>
          <cell r="O48" t="str">
            <v>否</v>
          </cell>
          <cell r="P48" t="str">
            <v>正式工</v>
          </cell>
          <cell r="Q48" t="str">
            <v>销售类</v>
          </cell>
          <cell r="R48" t="str">
            <v>间接人员</v>
          </cell>
          <cell r="S48">
            <v>42770</v>
          </cell>
          <cell r="T48">
            <v>8</v>
          </cell>
        </row>
        <row r="48">
          <cell r="W48" t="str">
            <v>17732392664</v>
          </cell>
          <cell r="X48" t="str">
            <v>配偶</v>
          </cell>
          <cell r="Y48">
            <v>15832705977</v>
          </cell>
          <cell r="Z48" t="str">
            <v>中专</v>
          </cell>
          <cell r="AA48">
            <v>37408</v>
          </cell>
          <cell r="AB48" t="str">
            <v>黄骅职教中心</v>
          </cell>
          <cell r="AC48" t="str">
            <v>幼师</v>
          </cell>
          <cell r="AD48" t="str">
            <v>统招</v>
          </cell>
          <cell r="AE48" t="str">
            <v>中专</v>
          </cell>
          <cell r="AF48">
            <v>37408</v>
          </cell>
          <cell r="AG48" t="str">
            <v>黄骅职教中心</v>
          </cell>
          <cell r="AH48" t="str">
            <v>幼师</v>
          </cell>
          <cell r="AI48" t="str">
            <v>统招</v>
          </cell>
          <cell r="AJ48" t="str">
            <v>汉</v>
          </cell>
          <cell r="AK48" t="str">
            <v>群众</v>
          </cell>
          <cell r="AL48" t="str">
            <v>已婚</v>
          </cell>
          <cell r="AM48" t="str">
            <v>1980-03-23</v>
          </cell>
          <cell r="AN48">
            <v>45</v>
          </cell>
          <cell r="AO48" t="str">
            <v>2003年</v>
          </cell>
          <cell r="AP48" t="str">
            <v>河北</v>
          </cell>
          <cell r="AQ48" t="str">
            <v>河北省黄骅市黄骅镇杨常庄村043号</v>
          </cell>
        </row>
        <row r="49">
          <cell r="C49" t="str">
            <v>赵连风</v>
          </cell>
          <cell r="D49" t="str">
            <v>男</v>
          </cell>
          <cell r="E49" t="str">
            <v>前台</v>
          </cell>
          <cell r="F49" t="str">
            <v>河北光华荣昌汽车部件有限公司</v>
          </cell>
          <cell r="G49" t="str">
            <v>座椅事业一部--座椅厂</v>
          </cell>
          <cell r="H49" t="str">
            <v>总经办-销售服务科</v>
          </cell>
          <cell r="I49" t="str">
            <v>北京现场服务主管</v>
          </cell>
          <cell r="J49" t="str">
            <v>/</v>
          </cell>
          <cell r="K49" t="str">
            <v>北京</v>
          </cell>
          <cell r="L49" t="str">
            <v>河北工厂</v>
          </cell>
          <cell r="M49" t="str">
            <v>劳动合同</v>
          </cell>
          <cell r="N49" t="str">
            <v>是</v>
          </cell>
          <cell r="O49" t="str">
            <v>否</v>
          </cell>
          <cell r="P49" t="str">
            <v>正式工</v>
          </cell>
          <cell r="Q49" t="str">
            <v>销售类</v>
          </cell>
          <cell r="R49" t="str">
            <v>间接人员</v>
          </cell>
          <cell r="S49">
            <v>39491</v>
          </cell>
          <cell r="T49">
            <v>17</v>
          </cell>
          <cell r="U49" t="str">
            <v>2020.11.1</v>
          </cell>
        </row>
        <row r="49">
          <cell r="W49" t="str">
            <v>18611294433</v>
          </cell>
          <cell r="X49" t="str">
            <v>配偶</v>
          </cell>
          <cell r="Y49">
            <v>13091197130</v>
          </cell>
        </row>
        <row r="49">
          <cell r="AE49" t="str">
            <v>大专</v>
          </cell>
          <cell r="AF49">
            <v>44927</v>
          </cell>
          <cell r="AG49" t="str">
            <v>中国地质大学</v>
          </cell>
          <cell r="AH49" t="str">
            <v>矿山机电技术</v>
          </cell>
          <cell r="AI49" t="str">
            <v>成考</v>
          </cell>
          <cell r="AJ49" t="str">
            <v>汉</v>
          </cell>
          <cell r="AK49" t="str">
            <v>群众</v>
          </cell>
          <cell r="AL49" t="str">
            <v>已婚</v>
          </cell>
          <cell r="AM49" t="str">
            <v>1982-11-04</v>
          </cell>
          <cell r="AN49">
            <v>43</v>
          </cell>
          <cell r="AO49" t="str">
            <v>2003年</v>
          </cell>
          <cell r="AP49" t="str">
            <v>河北</v>
          </cell>
          <cell r="AQ49" t="str">
            <v>河北省衡水市枣强县王常乡同站里村24号</v>
          </cell>
        </row>
        <row r="50">
          <cell r="C50" t="str">
            <v>邢建国</v>
          </cell>
          <cell r="D50" t="str">
            <v>男</v>
          </cell>
          <cell r="E50" t="str">
            <v>前台</v>
          </cell>
          <cell r="F50" t="str">
            <v>河北光华荣昌汽车部件有限公司</v>
          </cell>
          <cell r="G50" t="str">
            <v>座椅事业一部--座椅厂</v>
          </cell>
          <cell r="H50" t="str">
            <v>总经办-销售服务科</v>
          </cell>
          <cell r="I50" t="str">
            <v>北京戴姆勒现场服务</v>
          </cell>
          <cell r="J50" t="str">
            <v>/</v>
          </cell>
          <cell r="K50" t="str">
            <v>北京</v>
          </cell>
          <cell r="L50" t="str">
            <v>河北工厂</v>
          </cell>
          <cell r="M50" t="str">
            <v>劳动合同</v>
          </cell>
          <cell r="N50" t="str">
            <v>是</v>
          </cell>
          <cell r="O50" t="str">
            <v>否</v>
          </cell>
          <cell r="P50" t="str">
            <v>正式工</v>
          </cell>
          <cell r="Q50" t="str">
            <v>销售类</v>
          </cell>
          <cell r="R50" t="str">
            <v>间接人员</v>
          </cell>
          <cell r="S50">
            <v>40890</v>
          </cell>
          <cell r="T50">
            <v>13</v>
          </cell>
          <cell r="U50" t="str">
            <v>2020.11.1</v>
          </cell>
        </row>
        <row r="50">
          <cell r="W50" t="str">
            <v>13661059843</v>
          </cell>
          <cell r="X50" t="str">
            <v>配偶</v>
          </cell>
          <cell r="Y50">
            <v>15810434686</v>
          </cell>
          <cell r="Z50" t="str">
            <v>中专</v>
          </cell>
          <cell r="AA50">
            <v>36312</v>
          </cell>
          <cell r="AB50" t="str">
            <v>北京商业学校</v>
          </cell>
          <cell r="AC50" t="str">
            <v>会计</v>
          </cell>
          <cell r="AD50" t="str">
            <v>统招</v>
          </cell>
          <cell r="AE50" t="str">
            <v>中专</v>
          </cell>
          <cell r="AF50">
            <v>36312</v>
          </cell>
          <cell r="AG50" t="str">
            <v>北京商业学校</v>
          </cell>
          <cell r="AH50" t="str">
            <v>会计</v>
          </cell>
          <cell r="AI50" t="str">
            <v>统招</v>
          </cell>
          <cell r="AJ50" t="str">
            <v>汉</v>
          </cell>
          <cell r="AK50" t="str">
            <v>群众</v>
          </cell>
          <cell r="AL50" t="str">
            <v>已婚</v>
          </cell>
          <cell r="AM50" t="str">
            <v>1979-10-11</v>
          </cell>
          <cell r="AN50">
            <v>46</v>
          </cell>
          <cell r="AO50" t="str">
            <v>2003年</v>
          </cell>
          <cell r="AP50" t="str">
            <v>北京</v>
          </cell>
          <cell r="AQ50" t="str">
            <v>北京市怀柔区桥梓镇后桥梓村</v>
          </cell>
        </row>
        <row r="51">
          <cell r="C51" t="str">
            <v>谭月涛</v>
          </cell>
          <cell r="D51" t="str">
            <v>男</v>
          </cell>
          <cell r="E51" t="str">
            <v>前台</v>
          </cell>
          <cell r="F51" t="str">
            <v>河北光华荣昌汽车部件有限公司</v>
          </cell>
          <cell r="G51" t="str">
            <v>座椅事业一部--座椅厂</v>
          </cell>
          <cell r="H51" t="str">
            <v>总经办-销售服务科</v>
          </cell>
          <cell r="I51" t="str">
            <v>北京戴姆勒现场服务</v>
          </cell>
          <cell r="J51" t="str">
            <v>/</v>
          </cell>
          <cell r="K51" t="str">
            <v>北京</v>
          </cell>
          <cell r="L51" t="str">
            <v>河北工厂</v>
          </cell>
          <cell r="M51" t="str">
            <v>劳动合同</v>
          </cell>
          <cell r="N51" t="str">
            <v>是</v>
          </cell>
          <cell r="O51" t="str">
            <v>否</v>
          </cell>
          <cell r="P51" t="str">
            <v>正式工</v>
          </cell>
          <cell r="Q51" t="str">
            <v>销售类</v>
          </cell>
          <cell r="R51" t="str">
            <v>间接人员</v>
          </cell>
          <cell r="S51">
            <v>43252</v>
          </cell>
          <cell r="T51">
            <v>7</v>
          </cell>
          <cell r="U51" t="str">
            <v>2020.11.1</v>
          </cell>
        </row>
        <row r="51">
          <cell r="W51">
            <v>18501948078</v>
          </cell>
          <cell r="X51" t="str">
            <v>父亲</v>
          </cell>
          <cell r="Y51">
            <v>17662430048</v>
          </cell>
          <cell r="Z51" t="str">
            <v>初中</v>
          </cell>
          <cell r="AA51">
            <v>37773</v>
          </cell>
          <cell r="AB51" t="str">
            <v>雷集中学</v>
          </cell>
          <cell r="AC51" t="str">
            <v>无</v>
          </cell>
          <cell r="AD51" t="str">
            <v>统招</v>
          </cell>
          <cell r="AE51" t="str">
            <v>初中</v>
          </cell>
          <cell r="AF51">
            <v>37773</v>
          </cell>
          <cell r="AG51" t="str">
            <v>雷集中学</v>
          </cell>
          <cell r="AH51" t="str">
            <v>无</v>
          </cell>
          <cell r="AI51" t="str">
            <v>统招</v>
          </cell>
          <cell r="AJ51" t="str">
            <v>汉</v>
          </cell>
          <cell r="AK51" t="str">
            <v>群众</v>
          </cell>
          <cell r="AL51" t="str">
            <v>已婚</v>
          </cell>
          <cell r="AM51" t="str">
            <v>1986-02-23</v>
          </cell>
          <cell r="AN51">
            <v>39</v>
          </cell>
          <cell r="AO51" t="str">
            <v>2006年</v>
          </cell>
          <cell r="AP51" t="str">
            <v>山东</v>
          </cell>
          <cell r="AQ51" t="str">
            <v>山东省夏津县雷集镇谭庄村42号</v>
          </cell>
        </row>
        <row r="52">
          <cell r="C52" t="str">
            <v>刘君伟</v>
          </cell>
          <cell r="D52" t="str">
            <v>男</v>
          </cell>
          <cell r="E52" t="str">
            <v>前台</v>
          </cell>
          <cell r="F52" t="str">
            <v>河北光华荣昌汽车部件有限公司</v>
          </cell>
          <cell r="G52" t="str">
            <v>座椅事业一部--座椅厂</v>
          </cell>
          <cell r="H52" t="str">
            <v>总经办-销售服务科</v>
          </cell>
          <cell r="I52" t="str">
            <v>北京北汽越分现场服务</v>
          </cell>
          <cell r="J52" t="str">
            <v>/</v>
          </cell>
          <cell r="K52" t="str">
            <v>北京</v>
          </cell>
          <cell r="L52" t="str">
            <v>河北工厂</v>
          </cell>
          <cell r="M52" t="str">
            <v>劳动合同</v>
          </cell>
          <cell r="N52" t="str">
            <v>是</v>
          </cell>
          <cell r="O52" t="str">
            <v>否</v>
          </cell>
          <cell r="P52" t="str">
            <v>正式工</v>
          </cell>
          <cell r="Q52" t="str">
            <v>销售类</v>
          </cell>
          <cell r="R52" t="str">
            <v>间接人员</v>
          </cell>
          <cell r="S52">
            <v>43070</v>
          </cell>
          <cell r="T52">
            <v>7</v>
          </cell>
          <cell r="U52" t="str">
            <v>2020.11.1</v>
          </cell>
        </row>
        <row r="52">
          <cell r="W52">
            <v>17600125031</v>
          </cell>
          <cell r="X52" t="str">
            <v>姐姐</v>
          </cell>
          <cell r="Y52">
            <v>18903422052</v>
          </cell>
          <cell r="Z52" t="str">
            <v>初中</v>
          </cell>
          <cell r="AA52">
            <v>41791</v>
          </cell>
          <cell r="AB52" t="str">
            <v>西册田中学</v>
          </cell>
          <cell r="AC52" t="str">
            <v>无</v>
          </cell>
          <cell r="AD52" t="str">
            <v>统招</v>
          </cell>
          <cell r="AE52" t="str">
            <v>初中</v>
          </cell>
          <cell r="AF52">
            <v>41791</v>
          </cell>
          <cell r="AG52" t="str">
            <v>西册田中学</v>
          </cell>
          <cell r="AH52" t="str">
            <v>无</v>
          </cell>
          <cell r="AI52" t="str">
            <v>统招</v>
          </cell>
          <cell r="AJ52" t="str">
            <v>汉</v>
          </cell>
          <cell r="AK52" t="str">
            <v>群众</v>
          </cell>
          <cell r="AL52" t="str">
            <v>已婚</v>
          </cell>
          <cell r="AM52" t="str">
            <v>1997-06-26</v>
          </cell>
          <cell r="AN52">
            <v>28</v>
          </cell>
          <cell r="AO52" t="str">
            <v>2016年</v>
          </cell>
          <cell r="AP52" t="str">
            <v>山西</v>
          </cell>
          <cell r="AQ52" t="str">
            <v>山西省大同县许堡乡大王村338号1户</v>
          </cell>
        </row>
        <row r="53">
          <cell r="C53" t="str">
            <v>张奇</v>
          </cell>
          <cell r="D53" t="str">
            <v>男</v>
          </cell>
          <cell r="E53" t="str">
            <v>前台</v>
          </cell>
          <cell r="F53" t="str">
            <v>河北光华荣昌汽车部件有限公司</v>
          </cell>
          <cell r="G53" t="str">
            <v>后视镜事业部</v>
          </cell>
          <cell r="H53" t="str">
            <v>销售服务科</v>
          </cell>
          <cell r="I53" t="str">
            <v>北京北汽越分现场服务</v>
          </cell>
          <cell r="J53" t="str">
            <v>/</v>
          </cell>
          <cell r="K53" t="str">
            <v>北京</v>
          </cell>
          <cell r="L53" t="str">
            <v>河北工厂</v>
          </cell>
          <cell r="M53" t="str">
            <v>劳动合同</v>
          </cell>
          <cell r="N53" t="str">
            <v>是</v>
          </cell>
          <cell r="O53" t="str">
            <v>否</v>
          </cell>
          <cell r="P53" t="str">
            <v>正式工</v>
          </cell>
          <cell r="Q53" t="str">
            <v>销售类</v>
          </cell>
          <cell r="R53" t="str">
            <v>间接人员</v>
          </cell>
          <cell r="S53">
            <v>44573</v>
          </cell>
          <cell r="T53">
            <v>3</v>
          </cell>
          <cell r="U53">
            <v>45017</v>
          </cell>
          <cell r="V53" t="str">
            <v>调入</v>
          </cell>
          <cell r="W53" t="str">
            <v>15810483020</v>
          </cell>
          <cell r="X53" t="str">
            <v>配偶</v>
          </cell>
          <cell r="Y53">
            <v>15810953850</v>
          </cell>
          <cell r="Z53" t="str">
            <v>中专</v>
          </cell>
          <cell r="AA53">
            <v>38169</v>
          </cell>
          <cell r="AB53" t="str">
            <v>北京市顺义区第一职业学院</v>
          </cell>
          <cell r="AC53" t="str">
            <v>计算机</v>
          </cell>
          <cell r="AD53" t="str">
            <v>统招</v>
          </cell>
          <cell r="AE53" t="str">
            <v>中专</v>
          </cell>
          <cell r="AF53">
            <v>38169</v>
          </cell>
          <cell r="AG53" t="str">
            <v>北京市顺义区第一职业学院</v>
          </cell>
          <cell r="AH53" t="str">
            <v>计算机</v>
          </cell>
          <cell r="AI53" t="str">
            <v>统招</v>
          </cell>
          <cell r="AJ53" t="str">
            <v>汉</v>
          </cell>
          <cell r="AK53" t="str">
            <v>群众</v>
          </cell>
          <cell r="AL53" t="str">
            <v>已婚</v>
          </cell>
          <cell r="AM53" t="str">
            <v>1986-06-30</v>
          </cell>
          <cell r="AN53">
            <v>39</v>
          </cell>
          <cell r="AO53" t="str">
            <v>2007年</v>
          </cell>
          <cell r="AP53" t="str">
            <v>河北</v>
          </cell>
          <cell r="AQ53" t="str">
            <v>河北省顺义区龙湾屯镇树行村村西路10号</v>
          </cell>
        </row>
        <row r="54">
          <cell r="C54" t="str">
            <v>于磊磊</v>
          </cell>
          <cell r="D54" t="str">
            <v>男</v>
          </cell>
          <cell r="E54" t="str">
            <v>前台</v>
          </cell>
          <cell r="F54" t="str">
            <v>河北光华荣昌汽车部件有限公司</v>
          </cell>
          <cell r="G54" t="str">
            <v>后视镜事业部</v>
          </cell>
          <cell r="H54" t="str">
            <v>销售服务科</v>
          </cell>
          <cell r="I54" t="str">
            <v>济南现场服务主管</v>
          </cell>
          <cell r="J54" t="str">
            <v>/</v>
          </cell>
          <cell r="K54" t="str">
            <v>其他</v>
          </cell>
          <cell r="L54" t="str">
            <v>河北工厂</v>
          </cell>
          <cell r="M54" t="str">
            <v>劳动合同</v>
          </cell>
          <cell r="N54" t="str">
            <v>是</v>
          </cell>
          <cell r="O54" t="str">
            <v>否</v>
          </cell>
          <cell r="P54" t="str">
            <v>正式工</v>
          </cell>
          <cell r="Q54" t="str">
            <v>销售类</v>
          </cell>
          <cell r="R54" t="str">
            <v>间接人员</v>
          </cell>
          <cell r="S54">
            <v>39264</v>
          </cell>
          <cell r="T54">
            <v>18</v>
          </cell>
          <cell r="U54">
            <v>45017</v>
          </cell>
          <cell r="V54" t="str">
            <v>调入</v>
          </cell>
          <cell r="W54">
            <v>19831788716</v>
          </cell>
          <cell r="X54" t="str">
            <v>配偶</v>
          </cell>
          <cell r="Y54">
            <v>18932803102</v>
          </cell>
          <cell r="Z54" t="str">
            <v>中专</v>
          </cell>
          <cell r="AA54">
            <v>44866</v>
          </cell>
          <cell r="AB54" t="str">
            <v>中央广播电视中等专业学校</v>
          </cell>
          <cell r="AC54" t="str">
            <v>市场营销</v>
          </cell>
          <cell r="AD54" t="str">
            <v>统招</v>
          </cell>
          <cell r="AE54" t="str">
            <v>中专</v>
          </cell>
          <cell r="AF54">
            <v>44866</v>
          </cell>
          <cell r="AG54" t="str">
            <v>中央广播电视中等专业学校</v>
          </cell>
          <cell r="AH54" t="str">
            <v>市场营销</v>
          </cell>
          <cell r="AI54" t="str">
            <v>统招</v>
          </cell>
          <cell r="AJ54" t="str">
            <v>汉</v>
          </cell>
          <cell r="AK54" t="str">
            <v>群众</v>
          </cell>
          <cell r="AL54" t="str">
            <v>已婚</v>
          </cell>
          <cell r="AM54" t="str">
            <v>1981-01-31</v>
          </cell>
          <cell r="AN54">
            <v>44</v>
          </cell>
          <cell r="AO54" t="str">
            <v>2003年</v>
          </cell>
          <cell r="AP54" t="str">
            <v>河北</v>
          </cell>
          <cell r="AQ54" t="str">
            <v>河北省衡水市景县</v>
          </cell>
        </row>
        <row r="55">
          <cell r="C55" t="str">
            <v>席智伟</v>
          </cell>
          <cell r="D55" t="str">
            <v>男</v>
          </cell>
          <cell r="E55" t="str">
            <v>前台</v>
          </cell>
          <cell r="F55" t="str">
            <v>河北光华荣昌汽车部件有限公司</v>
          </cell>
          <cell r="G55" t="str">
            <v>座椅事业一部--座椅厂</v>
          </cell>
          <cell r="H55" t="str">
            <v>总经办-销售服务科</v>
          </cell>
          <cell r="I55" t="str">
            <v>济南现场服务</v>
          </cell>
          <cell r="J55" t="str">
            <v>/</v>
          </cell>
          <cell r="K55" t="str">
            <v>其他</v>
          </cell>
          <cell r="L55" t="str">
            <v>河北工厂</v>
          </cell>
          <cell r="M55" t="str">
            <v>劳动合同</v>
          </cell>
          <cell r="N55" t="str">
            <v>是</v>
          </cell>
          <cell r="O55" t="str">
            <v>否</v>
          </cell>
          <cell r="P55" t="str">
            <v>正式工</v>
          </cell>
          <cell r="Q55" t="str">
            <v>销售类</v>
          </cell>
          <cell r="R55" t="str">
            <v>间接人员</v>
          </cell>
          <cell r="S55">
            <v>43050</v>
          </cell>
          <cell r="T55">
            <v>8</v>
          </cell>
          <cell r="U55">
            <v>44470</v>
          </cell>
          <cell r="V55" t="str">
            <v>调入</v>
          </cell>
          <cell r="W55" t="str">
            <v>13653417080</v>
          </cell>
          <cell r="X55" t="str">
            <v>配偶</v>
          </cell>
          <cell r="Y55">
            <v>13610610293</v>
          </cell>
        </row>
        <row r="55">
          <cell r="AE55" t="str">
            <v>大专</v>
          </cell>
          <cell r="AF55">
            <v>41091</v>
          </cell>
          <cell r="AG55" t="str">
            <v>山西交通职业技术学院</v>
          </cell>
          <cell r="AH55" t="str">
            <v>道路桥梁工程技术</v>
          </cell>
          <cell r="AI55" t="str">
            <v>成考</v>
          </cell>
          <cell r="AJ55" t="str">
            <v>汉</v>
          </cell>
          <cell r="AK55" t="str">
            <v>群众</v>
          </cell>
          <cell r="AL55" t="str">
            <v>已婚</v>
          </cell>
          <cell r="AM55" t="str">
            <v>1989-02-12</v>
          </cell>
          <cell r="AN55">
            <v>36</v>
          </cell>
          <cell r="AO55" t="str">
            <v>2012年</v>
          </cell>
          <cell r="AP55" t="str">
            <v>山西</v>
          </cell>
          <cell r="AQ55" t="str">
            <v>山西省太原市小店区西温庄乡武宿村武宿村南</v>
          </cell>
        </row>
        <row r="56">
          <cell r="C56" t="str">
            <v>王克杰</v>
          </cell>
          <cell r="D56" t="str">
            <v>男</v>
          </cell>
          <cell r="E56" t="str">
            <v>前台</v>
          </cell>
          <cell r="F56" t="str">
            <v>河北光华荣昌汽车部件有限公司</v>
          </cell>
          <cell r="G56" t="str">
            <v>座椅事业一部--座椅厂</v>
          </cell>
          <cell r="H56" t="str">
            <v>总经办-销售服务科</v>
          </cell>
          <cell r="I56" t="str">
            <v>济南现场服务</v>
          </cell>
          <cell r="J56" t="str">
            <v>/</v>
          </cell>
          <cell r="K56" t="str">
            <v>其他</v>
          </cell>
          <cell r="L56" t="str">
            <v>河北工厂</v>
          </cell>
          <cell r="M56" t="str">
            <v>非全日制劳动合同</v>
          </cell>
          <cell r="N56" t="str">
            <v>是</v>
          </cell>
          <cell r="O56" t="str">
            <v>否</v>
          </cell>
          <cell r="P56" t="str">
            <v>临时工</v>
          </cell>
          <cell r="Q56" t="str">
            <v>销售类</v>
          </cell>
          <cell r="R56" t="str">
            <v>间接人员</v>
          </cell>
          <cell r="S56">
            <v>43374</v>
          </cell>
          <cell r="T56">
            <v>7</v>
          </cell>
        </row>
        <row r="56">
          <cell r="W56">
            <v>18754162718</v>
          </cell>
          <cell r="X56" t="str">
            <v>李震</v>
          </cell>
          <cell r="Y56">
            <v>15553112648</v>
          </cell>
          <cell r="Z56" t="str">
            <v>中专</v>
          </cell>
          <cell r="AA56">
            <v>37773</v>
          </cell>
          <cell r="AB56" t="str">
            <v>肥城市第一职业学院</v>
          </cell>
          <cell r="AC56" t="str">
            <v>机电</v>
          </cell>
          <cell r="AD56" t="str">
            <v>统招</v>
          </cell>
          <cell r="AE56" t="str">
            <v>中专</v>
          </cell>
          <cell r="AF56">
            <v>37773</v>
          </cell>
          <cell r="AG56" t="str">
            <v>肥城市第一职业学院</v>
          </cell>
          <cell r="AH56" t="str">
            <v>机电</v>
          </cell>
          <cell r="AI56" t="str">
            <v>统招</v>
          </cell>
          <cell r="AJ56" t="str">
            <v>汉</v>
          </cell>
          <cell r="AK56" t="str">
            <v>群众</v>
          </cell>
          <cell r="AL56" t="str">
            <v>已婚</v>
          </cell>
          <cell r="AM56" t="str">
            <v>1988-01-06</v>
          </cell>
          <cell r="AN56">
            <v>37</v>
          </cell>
          <cell r="AO56" t="str">
            <v>2004年</v>
          </cell>
          <cell r="AP56" t="str">
            <v>山东</v>
          </cell>
          <cell r="AQ56" t="str">
            <v>山东省肥城市桃园镇龙岗村188号</v>
          </cell>
        </row>
        <row r="57">
          <cell r="C57" t="str">
            <v>陈伟</v>
          </cell>
          <cell r="D57" t="str">
            <v>男</v>
          </cell>
          <cell r="E57" t="str">
            <v>前台</v>
          </cell>
          <cell r="F57" t="str">
            <v>河北光华荣昌汽车部件有限公司</v>
          </cell>
          <cell r="G57" t="str">
            <v>座椅事业一部--座椅厂</v>
          </cell>
          <cell r="H57" t="str">
            <v>座椅厂</v>
          </cell>
          <cell r="I57" t="str">
            <v>座椅厂厂长助理</v>
          </cell>
          <cell r="J57" t="str">
            <v>初级工程师</v>
          </cell>
          <cell r="K57" t="str">
            <v>河北</v>
          </cell>
          <cell r="L57" t="str">
            <v>河北工厂</v>
          </cell>
          <cell r="M57" t="str">
            <v>劳动合同</v>
          </cell>
          <cell r="N57" t="str">
            <v>是</v>
          </cell>
          <cell r="O57" t="str">
            <v>否</v>
          </cell>
          <cell r="P57" t="str">
            <v>正式工</v>
          </cell>
          <cell r="Q57" t="str">
            <v>管理类</v>
          </cell>
          <cell r="R57" t="str">
            <v>间接人员</v>
          </cell>
          <cell r="S57">
            <v>41500</v>
          </cell>
          <cell r="T57">
            <v>12</v>
          </cell>
        </row>
        <row r="57">
          <cell r="W57" t="str">
            <v>15226629553</v>
          </cell>
          <cell r="X57" t="str">
            <v>配偶</v>
          </cell>
          <cell r="Y57">
            <v>15128762519</v>
          </cell>
          <cell r="Z57" t="str">
            <v>大专</v>
          </cell>
          <cell r="AA57">
            <v>39600</v>
          </cell>
          <cell r="AB57" t="str">
            <v>廊坊师范学院</v>
          </cell>
          <cell r="AC57" t="str">
            <v>工商企业管理</v>
          </cell>
          <cell r="AD57" t="str">
            <v>统招</v>
          </cell>
          <cell r="AE57" t="str">
            <v>本科在读</v>
          </cell>
          <cell r="AF57">
            <v>45809</v>
          </cell>
          <cell r="AG57" t="str">
            <v>河北大学</v>
          </cell>
          <cell r="AH57" t="str">
            <v>行政管理</v>
          </cell>
          <cell r="AI57" t="str">
            <v>成考</v>
          </cell>
          <cell r="AJ57" t="str">
            <v>汉</v>
          </cell>
          <cell r="AK57" t="str">
            <v>群众</v>
          </cell>
          <cell r="AL57" t="str">
            <v>已婚</v>
          </cell>
          <cell r="AM57" t="str">
            <v>1984-02-28</v>
          </cell>
          <cell r="AN57">
            <v>41</v>
          </cell>
          <cell r="AO57" t="str">
            <v>2008年</v>
          </cell>
          <cell r="AP57" t="str">
            <v>河北</v>
          </cell>
          <cell r="AQ57" t="str">
            <v>河北省沧州市献县乐寿镇土产公司小区3排2号</v>
          </cell>
        </row>
        <row r="58">
          <cell r="C58" t="str">
            <v>王春新</v>
          </cell>
          <cell r="D58" t="str">
            <v>女</v>
          </cell>
          <cell r="E58" t="str">
            <v>中台</v>
          </cell>
          <cell r="F58" t="str">
            <v>河北光华荣昌汽车部件有限公司</v>
          </cell>
          <cell r="G58" t="str">
            <v>河北实验室</v>
          </cell>
          <cell r="H58" t="str">
            <v>实验室</v>
          </cell>
          <cell r="I58" t="str">
            <v>实验员</v>
          </cell>
          <cell r="J58" t="str">
            <v>/</v>
          </cell>
          <cell r="K58" t="str">
            <v>河北</v>
          </cell>
          <cell r="L58" t="str">
            <v>河北工厂</v>
          </cell>
          <cell r="M58" t="str">
            <v>劳动合同</v>
          </cell>
          <cell r="N58" t="str">
            <v>是</v>
          </cell>
          <cell r="O58" t="str">
            <v>否</v>
          </cell>
          <cell r="P58" t="str">
            <v>正式工</v>
          </cell>
          <cell r="Q58" t="str">
            <v>质量类</v>
          </cell>
          <cell r="R58" t="str">
            <v>间接人员</v>
          </cell>
          <cell r="S58">
            <v>44775</v>
          </cell>
          <cell r="T58">
            <v>3</v>
          </cell>
        </row>
        <row r="58">
          <cell r="W58" t="str">
            <v>15227550133</v>
          </cell>
          <cell r="X58" t="str">
            <v>配偶</v>
          </cell>
          <cell r="Y58">
            <v>18131709616</v>
          </cell>
          <cell r="Z58" t="str">
            <v>本科</v>
          </cell>
          <cell r="AA58">
            <v>41455</v>
          </cell>
          <cell r="AB58" t="str">
            <v>北京交通大学海滨学院</v>
          </cell>
          <cell r="AC58" t="str">
            <v>机械工程及自动化</v>
          </cell>
          <cell r="AD58" t="str">
            <v>统招</v>
          </cell>
          <cell r="AE58" t="str">
            <v>本科</v>
          </cell>
          <cell r="AF58">
            <v>41455</v>
          </cell>
          <cell r="AG58" t="str">
            <v>北京交通大学海滨学院</v>
          </cell>
          <cell r="AH58" t="str">
            <v>机械工程及自动化</v>
          </cell>
          <cell r="AI58" t="str">
            <v>统招</v>
          </cell>
          <cell r="AJ58" t="str">
            <v>汉</v>
          </cell>
          <cell r="AK58" t="str">
            <v>群众</v>
          </cell>
          <cell r="AL58" t="str">
            <v>已婚</v>
          </cell>
          <cell r="AM58" t="str">
            <v>1988-03-04</v>
          </cell>
          <cell r="AN58">
            <v>37</v>
          </cell>
          <cell r="AO58">
            <v>41334</v>
          </cell>
          <cell r="AP58" t="str">
            <v>河北</v>
          </cell>
          <cell r="AQ58" t="str">
            <v>河北省沧州市南皮县王寺镇王寺村369号</v>
          </cell>
        </row>
        <row r="59">
          <cell r="C59" t="str">
            <v>司艳策</v>
          </cell>
          <cell r="D59" t="str">
            <v>男</v>
          </cell>
          <cell r="E59" t="str">
            <v>前台</v>
          </cell>
          <cell r="F59" t="str">
            <v>河北光华荣昌汽车部件有限公司</v>
          </cell>
          <cell r="G59" t="str">
            <v>座椅事业一部--金属件厂</v>
          </cell>
          <cell r="H59" t="str">
            <v>制造技术部-质量工艺科</v>
          </cell>
          <cell r="I59" t="str">
            <v>金属件质检科科长</v>
          </cell>
          <cell r="J59" t="str">
            <v>/</v>
          </cell>
          <cell r="K59" t="str">
            <v>河北</v>
          </cell>
          <cell r="L59" t="str">
            <v>河北工厂</v>
          </cell>
          <cell r="M59" t="str">
            <v>劳动合同</v>
          </cell>
          <cell r="N59" t="str">
            <v>是</v>
          </cell>
          <cell r="O59" t="str">
            <v>否</v>
          </cell>
          <cell r="P59" t="str">
            <v>正式工</v>
          </cell>
          <cell r="Q59" t="str">
            <v>质量类</v>
          </cell>
          <cell r="R59" t="str">
            <v>间接人员</v>
          </cell>
          <cell r="S59">
            <v>44140</v>
          </cell>
          <cell r="T59">
            <v>5</v>
          </cell>
        </row>
        <row r="59">
          <cell r="W59" t="str">
            <v>15076802123</v>
          </cell>
          <cell r="X59" t="str">
            <v>配偶</v>
          </cell>
          <cell r="Y59">
            <v>15830471178</v>
          </cell>
          <cell r="Z59" t="str">
            <v>高中</v>
          </cell>
          <cell r="AA59">
            <v>40695</v>
          </cell>
          <cell r="AB59" t="str">
            <v>黄骅市新世纪中学</v>
          </cell>
          <cell r="AC59" t="str">
            <v>无</v>
          </cell>
          <cell r="AD59" t="str">
            <v>统招</v>
          </cell>
          <cell r="AE59" t="str">
            <v>大专</v>
          </cell>
          <cell r="AF59">
            <v>44013</v>
          </cell>
          <cell r="AG59" t="str">
            <v>沧州市职业技术学院</v>
          </cell>
          <cell r="AH59" t="str">
            <v>汽车检测与维修</v>
          </cell>
          <cell r="AI59" t="str">
            <v>成考</v>
          </cell>
          <cell r="AJ59" t="str">
            <v>汉</v>
          </cell>
          <cell r="AK59" t="str">
            <v>党员</v>
          </cell>
          <cell r="AL59" t="str">
            <v>已婚</v>
          </cell>
          <cell r="AM59" t="str">
            <v>1992-10-27</v>
          </cell>
          <cell r="AN59">
            <v>33</v>
          </cell>
          <cell r="AO59" t="str">
            <v>2013年</v>
          </cell>
          <cell r="AP59" t="str">
            <v>河北</v>
          </cell>
          <cell r="AQ59" t="str">
            <v>河北省黄骅市官庄乡后吴庄村203号</v>
          </cell>
        </row>
        <row r="60">
          <cell r="C60" t="str">
            <v>刘元元</v>
          </cell>
          <cell r="D60" t="str">
            <v>女</v>
          </cell>
          <cell r="E60" t="str">
            <v>前台</v>
          </cell>
          <cell r="F60" t="str">
            <v>河北光华荣昌汽车部件有限公司</v>
          </cell>
          <cell r="G60" t="str">
            <v>座椅事业一部--金属件厂</v>
          </cell>
          <cell r="H60" t="str">
            <v>制造技术部-供应商管理科</v>
          </cell>
          <cell r="I60" t="str">
            <v>质量工程师</v>
          </cell>
          <cell r="J60" t="str">
            <v>/</v>
          </cell>
          <cell r="K60" t="str">
            <v>河北</v>
          </cell>
          <cell r="L60" t="str">
            <v>河北工厂</v>
          </cell>
          <cell r="M60" t="str">
            <v>劳动合同</v>
          </cell>
          <cell r="N60" t="str">
            <v>是</v>
          </cell>
          <cell r="O60" t="str">
            <v>否</v>
          </cell>
          <cell r="P60" t="str">
            <v>正式工</v>
          </cell>
          <cell r="Q60" t="str">
            <v>质量类</v>
          </cell>
          <cell r="R60" t="str">
            <v>间接人员</v>
          </cell>
          <cell r="S60">
            <v>44308</v>
          </cell>
          <cell r="T60">
            <v>4</v>
          </cell>
          <cell r="U60">
            <v>45870</v>
          </cell>
          <cell r="V60" t="str">
            <v>调入</v>
          </cell>
          <cell r="W60">
            <v>15631737129</v>
          </cell>
          <cell r="X60" t="str">
            <v>配偶</v>
          </cell>
          <cell r="Y60">
            <v>19902016967</v>
          </cell>
          <cell r="Z60" t="str">
            <v>高中</v>
          </cell>
          <cell r="AA60">
            <v>40330</v>
          </cell>
          <cell r="AB60" t="str">
            <v>黄骅市新世纪中学</v>
          </cell>
          <cell r="AC60" t="str">
            <v>无</v>
          </cell>
          <cell r="AD60" t="str">
            <v>统招</v>
          </cell>
          <cell r="AE60" t="str">
            <v>大专</v>
          </cell>
          <cell r="AF60">
            <v>44742</v>
          </cell>
          <cell r="AG60" t="str">
            <v>河北地质</v>
          </cell>
          <cell r="AH60" t="str">
            <v>会计</v>
          </cell>
          <cell r="AI60" t="str">
            <v>成考</v>
          </cell>
          <cell r="AJ60" t="str">
            <v>汉</v>
          </cell>
          <cell r="AK60" t="str">
            <v>群众</v>
          </cell>
          <cell r="AL60" t="str">
            <v>已婚</v>
          </cell>
          <cell r="AM60" t="str">
            <v>1989-07-12</v>
          </cell>
          <cell r="AN60">
            <v>36</v>
          </cell>
          <cell r="AO60" t="str">
            <v>2010年</v>
          </cell>
          <cell r="AP60" t="str">
            <v>河北</v>
          </cell>
          <cell r="AQ60" t="str">
            <v>河北省黄骅市羊二庄薛庄子村</v>
          </cell>
        </row>
        <row r="61">
          <cell r="C61" t="str">
            <v>陈浩</v>
          </cell>
          <cell r="D61" t="str">
            <v>男</v>
          </cell>
          <cell r="E61" t="str">
            <v>前台</v>
          </cell>
          <cell r="F61" t="str">
            <v>河北光华荣昌汽车部件有限公司</v>
          </cell>
          <cell r="G61" t="str">
            <v>座椅事业一部--座椅厂</v>
          </cell>
          <cell r="H61" t="str">
            <v>座椅总装车间</v>
          </cell>
          <cell r="I61" t="str">
            <v>座椅车间主任</v>
          </cell>
          <cell r="J61" t="str">
            <v>/</v>
          </cell>
          <cell r="K61" t="str">
            <v>河北</v>
          </cell>
          <cell r="L61" t="str">
            <v>河北工厂</v>
          </cell>
          <cell r="M61" t="str">
            <v>劳动合同</v>
          </cell>
          <cell r="N61" t="str">
            <v>是</v>
          </cell>
          <cell r="O61" t="str">
            <v>否</v>
          </cell>
          <cell r="P61" t="str">
            <v>正式工</v>
          </cell>
          <cell r="Q61" t="str">
            <v>生产类</v>
          </cell>
          <cell r="R61" t="str">
            <v>间接人员</v>
          </cell>
          <cell r="S61">
            <v>40062</v>
          </cell>
          <cell r="T61">
            <v>16</v>
          </cell>
          <cell r="U61" t="str">
            <v>2020.4.23</v>
          </cell>
        </row>
        <row r="61">
          <cell r="W61">
            <v>13102702789</v>
          </cell>
          <cell r="X61" t="str">
            <v>配偶</v>
          </cell>
          <cell r="Y61">
            <v>15373387052</v>
          </cell>
          <cell r="Z61" t="str">
            <v>中专</v>
          </cell>
          <cell r="AA61">
            <v>40360</v>
          </cell>
          <cell r="AB61" t="str">
            <v>中央广播电视大学</v>
          </cell>
          <cell r="AC61" t="str">
            <v>建筑施工与管理</v>
          </cell>
          <cell r="AD61" t="str">
            <v>成考</v>
          </cell>
          <cell r="AE61" t="str">
            <v>大专</v>
          </cell>
          <cell r="AF61">
            <v>44713</v>
          </cell>
          <cell r="AG61" t="str">
            <v>沧州职业技术学院</v>
          </cell>
          <cell r="AH61" t="str">
            <v>机电一体化技术</v>
          </cell>
          <cell r="AI61" t="str">
            <v>成考</v>
          </cell>
          <cell r="AJ61" t="str">
            <v>汉</v>
          </cell>
          <cell r="AK61" t="str">
            <v>群众</v>
          </cell>
          <cell r="AL61" t="str">
            <v>已婚</v>
          </cell>
          <cell r="AM61" t="str">
            <v>1992-05-07</v>
          </cell>
          <cell r="AN61">
            <v>33</v>
          </cell>
          <cell r="AO61">
            <v>40057</v>
          </cell>
          <cell r="AP61" t="str">
            <v>河北</v>
          </cell>
          <cell r="AQ61" t="str">
            <v>河北省黄骅市官庄乡西排村23号</v>
          </cell>
        </row>
        <row r="62">
          <cell r="C62" t="str">
            <v>赵广超</v>
          </cell>
          <cell r="D62" t="str">
            <v>男</v>
          </cell>
          <cell r="E62" t="str">
            <v>前台</v>
          </cell>
          <cell r="F62" t="str">
            <v>河北光华荣昌汽车部件有限公司</v>
          </cell>
          <cell r="G62" t="str">
            <v>座椅事业一部--座椅厂</v>
          </cell>
          <cell r="H62" t="str">
            <v>制造技术部-供应商管理科</v>
          </cell>
          <cell r="I62" t="str">
            <v>座椅外检</v>
          </cell>
          <cell r="J62" t="str">
            <v>/</v>
          </cell>
          <cell r="K62" t="str">
            <v>河北</v>
          </cell>
          <cell r="L62" t="str">
            <v>河北工厂</v>
          </cell>
          <cell r="M62" t="str">
            <v>劳动合同</v>
          </cell>
          <cell r="N62" t="str">
            <v>是</v>
          </cell>
          <cell r="O62" t="str">
            <v>否</v>
          </cell>
          <cell r="P62" t="str">
            <v>正式工</v>
          </cell>
          <cell r="Q62" t="str">
            <v>质量类</v>
          </cell>
          <cell r="R62" t="str">
            <v>间接人员</v>
          </cell>
          <cell r="S62">
            <v>44358</v>
          </cell>
          <cell r="T62">
            <v>4</v>
          </cell>
        </row>
        <row r="62">
          <cell r="W62">
            <v>18031721231</v>
          </cell>
          <cell r="X62" t="str">
            <v>配偶</v>
          </cell>
          <cell r="Y62">
            <v>18713741320</v>
          </cell>
          <cell r="Z62" t="str">
            <v>高中</v>
          </cell>
          <cell r="AA62">
            <v>41426</v>
          </cell>
          <cell r="AB62" t="str">
            <v>新世纪中学</v>
          </cell>
          <cell r="AC62" t="str">
            <v>无</v>
          </cell>
          <cell r="AD62" t="str">
            <v>统招</v>
          </cell>
          <cell r="AE62" t="str">
            <v>大专</v>
          </cell>
          <cell r="AF62">
            <v>45474</v>
          </cell>
          <cell r="AG62" t="str">
            <v>石家庄经济职业学院</v>
          </cell>
          <cell r="AH62" t="str">
            <v>计算机应用技术</v>
          </cell>
          <cell r="AI62" t="str">
            <v>成考</v>
          </cell>
          <cell r="AJ62" t="str">
            <v>汉</v>
          </cell>
          <cell r="AK62" t="str">
            <v>群众</v>
          </cell>
          <cell r="AL62" t="str">
            <v>已婚</v>
          </cell>
          <cell r="AM62" t="str">
            <v>1994-02-18</v>
          </cell>
          <cell r="AN62">
            <v>31</v>
          </cell>
          <cell r="AO62">
            <v>41487</v>
          </cell>
          <cell r="AP62" t="str">
            <v>河北</v>
          </cell>
          <cell r="AQ62" t="str">
            <v>河北省黄骅市旧城镇北贾象村55号</v>
          </cell>
        </row>
        <row r="63">
          <cell r="C63" t="str">
            <v>赵文俊</v>
          </cell>
          <cell r="D63" t="str">
            <v>男</v>
          </cell>
          <cell r="E63" t="str">
            <v>前台</v>
          </cell>
          <cell r="F63" t="str">
            <v>河北光华荣昌汽车部件有限公司</v>
          </cell>
          <cell r="G63" t="str">
            <v>座椅事业一部--座椅厂</v>
          </cell>
          <cell r="H63" t="str">
            <v>发泡车间</v>
          </cell>
          <cell r="I63" t="str">
            <v>质量工程师</v>
          </cell>
          <cell r="J63" t="str">
            <v>/</v>
          </cell>
          <cell r="K63" t="str">
            <v>河北</v>
          </cell>
          <cell r="L63" t="str">
            <v>河北工厂</v>
          </cell>
          <cell r="M63" t="str">
            <v>劳动合同</v>
          </cell>
          <cell r="N63" t="str">
            <v>是</v>
          </cell>
          <cell r="O63" t="str">
            <v>否</v>
          </cell>
          <cell r="P63" t="str">
            <v>正式工</v>
          </cell>
          <cell r="Q63" t="str">
            <v>生产类</v>
          </cell>
          <cell r="R63" t="str">
            <v>直接人员</v>
          </cell>
          <cell r="S63">
            <v>44578</v>
          </cell>
          <cell r="T63">
            <v>3</v>
          </cell>
          <cell r="U63">
            <v>45496</v>
          </cell>
          <cell r="V63" t="str">
            <v>调入</v>
          </cell>
          <cell r="W63">
            <v>18617728276</v>
          </cell>
          <cell r="X63" t="str">
            <v>父亲</v>
          </cell>
          <cell r="Y63">
            <v>13832726212</v>
          </cell>
          <cell r="Z63" t="str">
            <v>中专</v>
          </cell>
          <cell r="AA63">
            <v>42552</v>
          </cell>
          <cell r="AB63" t="str">
            <v>黄骅市职教中心</v>
          </cell>
          <cell r="AC63" t="str">
            <v>汽车制造</v>
          </cell>
          <cell r="AD63" t="str">
            <v>统招</v>
          </cell>
          <cell r="AE63" t="str">
            <v>中专</v>
          </cell>
          <cell r="AF63">
            <v>42552</v>
          </cell>
          <cell r="AG63" t="str">
            <v>黄骅市职教中心</v>
          </cell>
          <cell r="AH63" t="str">
            <v>汽车制造</v>
          </cell>
          <cell r="AI63" t="str">
            <v>统招</v>
          </cell>
          <cell r="AJ63" t="str">
            <v>汉</v>
          </cell>
          <cell r="AK63" t="str">
            <v>群众</v>
          </cell>
          <cell r="AL63" t="str">
            <v>未婚</v>
          </cell>
          <cell r="AM63" t="str">
            <v>1997-04-08</v>
          </cell>
          <cell r="AN63">
            <v>28</v>
          </cell>
          <cell r="AO63">
            <v>41791</v>
          </cell>
          <cell r="AP63" t="str">
            <v>河北</v>
          </cell>
          <cell r="AQ63" t="str">
            <v>河北省黄骅市常郭镇后王桥村95号</v>
          </cell>
        </row>
        <row r="64">
          <cell r="C64" t="str">
            <v>胡希港</v>
          </cell>
          <cell r="D64" t="str">
            <v>男</v>
          </cell>
          <cell r="E64" t="str">
            <v>前台</v>
          </cell>
          <cell r="F64" t="str">
            <v>河北光华荣昌汽车部件有限公司</v>
          </cell>
          <cell r="G64" t="str">
            <v>后视镜事业部</v>
          </cell>
          <cell r="H64" t="str">
            <v>技术质量科</v>
          </cell>
          <cell r="I64" t="str">
            <v>质量工程师</v>
          </cell>
          <cell r="J64" t="str">
            <v>/</v>
          </cell>
          <cell r="K64" t="str">
            <v>河北</v>
          </cell>
          <cell r="L64" t="str">
            <v>河北工厂</v>
          </cell>
          <cell r="M64" t="str">
            <v>劳动合同</v>
          </cell>
          <cell r="N64" t="str">
            <v>是</v>
          </cell>
          <cell r="O64" t="str">
            <v>否</v>
          </cell>
          <cell r="P64" t="str">
            <v>正式工</v>
          </cell>
          <cell r="Q64" t="str">
            <v>质量类</v>
          </cell>
          <cell r="R64" t="str">
            <v>间接人员</v>
          </cell>
          <cell r="S64">
            <v>41564</v>
          </cell>
          <cell r="T64">
            <v>12</v>
          </cell>
        </row>
        <row r="64">
          <cell r="W64" t="str">
            <v>15373400503</v>
          </cell>
          <cell r="X64" t="str">
            <v>父亲</v>
          </cell>
          <cell r="Y64">
            <v>13930708386</v>
          </cell>
          <cell r="Z64" t="str">
            <v>中专</v>
          </cell>
          <cell r="AA64">
            <v>41426</v>
          </cell>
          <cell r="AB64" t="str">
            <v>黄骅市职教中心</v>
          </cell>
          <cell r="AC64" t="str">
            <v>汽车制造</v>
          </cell>
          <cell r="AD64" t="str">
            <v>统招</v>
          </cell>
          <cell r="AE64" t="str">
            <v>大专</v>
          </cell>
          <cell r="AF64">
            <v>41791</v>
          </cell>
          <cell r="AG64" t="str">
            <v>河北科技大学</v>
          </cell>
          <cell r="AH64" t="str">
            <v>汽车检测与维修技术</v>
          </cell>
          <cell r="AI64" t="str">
            <v>成考</v>
          </cell>
          <cell r="AJ64" t="str">
            <v>汉</v>
          </cell>
          <cell r="AK64" t="str">
            <v>群众</v>
          </cell>
          <cell r="AL64" t="str">
            <v>已婚</v>
          </cell>
          <cell r="AM64" t="str">
            <v>1997-06-29</v>
          </cell>
          <cell r="AN64">
            <v>28</v>
          </cell>
          <cell r="AO64" t="str">
            <v>2013年10月</v>
          </cell>
          <cell r="AP64" t="str">
            <v>河北</v>
          </cell>
          <cell r="AQ64" t="str">
            <v>河北省黄骅市滕庄子乡东道安村</v>
          </cell>
        </row>
        <row r="65">
          <cell r="C65" t="str">
            <v>云荣娟</v>
          </cell>
          <cell r="D65" t="str">
            <v>女</v>
          </cell>
          <cell r="E65" t="str">
            <v>前台</v>
          </cell>
          <cell r="F65" t="str">
            <v>河北光华荣昌汽车部件有限公司</v>
          </cell>
          <cell r="G65" t="str">
            <v>座椅事业一部--座椅厂</v>
          </cell>
          <cell r="H65" t="str">
            <v>生产管理科</v>
          </cell>
          <cell r="I65" t="str">
            <v>科长</v>
          </cell>
          <cell r="J65" t="str">
            <v>/</v>
          </cell>
          <cell r="K65" t="str">
            <v>河北</v>
          </cell>
          <cell r="L65" t="str">
            <v>河北工厂</v>
          </cell>
          <cell r="M65" t="str">
            <v>劳动合同</v>
          </cell>
          <cell r="N65" t="str">
            <v>是</v>
          </cell>
          <cell r="O65" t="str">
            <v>否</v>
          </cell>
          <cell r="P65" t="str">
            <v>正式工</v>
          </cell>
          <cell r="Q65" t="str">
            <v>管理类</v>
          </cell>
          <cell r="R65" t="str">
            <v>间接人员</v>
          </cell>
          <cell r="S65">
            <v>38222</v>
          </cell>
          <cell r="T65">
            <v>21</v>
          </cell>
        </row>
        <row r="65">
          <cell r="W65">
            <v>15511724012</v>
          </cell>
        </row>
        <row r="65">
          <cell r="Y65">
            <v>13623170552</v>
          </cell>
          <cell r="Z65" t="str">
            <v>中专</v>
          </cell>
          <cell r="AA65">
            <v>37135</v>
          </cell>
          <cell r="AB65" t="str">
            <v>沧州农校</v>
          </cell>
          <cell r="AC65" t="str">
            <v>计算机应用</v>
          </cell>
          <cell r="AD65" t="str">
            <v>统招</v>
          </cell>
          <cell r="AE65" t="str">
            <v>本科</v>
          </cell>
          <cell r="AF65">
            <v>43647</v>
          </cell>
          <cell r="AG65" t="str">
            <v>山东大学</v>
          </cell>
          <cell r="AH65" t="str">
            <v>人力资源管理</v>
          </cell>
          <cell r="AI65" t="str">
            <v>自考</v>
          </cell>
          <cell r="AJ65" t="str">
            <v>汉</v>
          </cell>
          <cell r="AK65" t="str">
            <v>群众</v>
          </cell>
          <cell r="AL65" t="str">
            <v>已婚</v>
          </cell>
          <cell r="AM65" t="str">
            <v>1983-12-05</v>
          </cell>
          <cell r="AN65">
            <v>41</v>
          </cell>
          <cell r="AO65">
            <v>37408</v>
          </cell>
          <cell r="AP65" t="str">
            <v>河北</v>
          </cell>
          <cell r="AQ65" t="str">
            <v>河北省黄骅市华中街东区</v>
          </cell>
        </row>
        <row r="66">
          <cell r="C66" t="str">
            <v>滕敬涛</v>
          </cell>
          <cell r="D66" t="str">
            <v>男</v>
          </cell>
          <cell r="E66" t="str">
            <v>中台</v>
          </cell>
          <cell r="F66" t="str">
            <v>河北光华荣昌汽车部件有限公司</v>
          </cell>
          <cell r="G66" t="str">
            <v>河北综合管理部</v>
          </cell>
          <cell r="H66" t="str">
            <v>行政管理科</v>
          </cell>
          <cell r="I66" t="str">
            <v>信息管理员</v>
          </cell>
          <cell r="J66" t="str">
            <v>/</v>
          </cell>
          <cell r="K66" t="str">
            <v>河北</v>
          </cell>
          <cell r="L66" t="str">
            <v>河北工厂</v>
          </cell>
          <cell r="M66" t="str">
            <v>劳动合同</v>
          </cell>
          <cell r="N66" t="str">
            <v>是</v>
          </cell>
          <cell r="O66" t="str">
            <v>否</v>
          </cell>
          <cell r="P66" t="str">
            <v>正式工</v>
          </cell>
          <cell r="Q66" t="str">
            <v>行政类</v>
          </cell>
          <cell r="R66" t="str">
            <v>间接人员</v>
          </cell>
          <cell r="S66">
            <v>43689</v>
          </cell>
          <cell r="T66">
            <v>6</v>
          </cell>
        </row>
        <row r="66">
          <cell r="W66" t="str">
            <v>15532775789</v>
          </cell>
          <cell r="X66" t="str">
            <v>妻子</v>
          </cell>
          <cell r="Y66">
            <v>18333055378</v>
          </cell>
          <cell r="Z66" t="str">
            <v>— —</v>
          </cell>
          <cell r="AA66" t="str">
            <v>— —</v>
          </cell>
          <cell r="AB66" t="str">
            <v>— —</v>
          </cell>
          <cell r="AC66" t="str">
            <v>计算机应用</v>
          </cell>
          <cell r="AD66" t="str">
            <v>统招</v>
          </cell>
          <cell r="AE66" t="str">
            <v>大专</v>
          </cell>
          <cell r="AF66">
            <v>42522</v>
          </cell>
          <cell r="AG66" t="str">
            <v>天津工程职业技术学院</v>
          </cell>
          <cell r="AH66" t="str">
            <v>计算机应用</v>
          </cell>
          <cell r="AI66" t="str">
            <v>统招</v>
          </cell>
          <cell r="AJ66" t="str">
            <v>汉</v>
          </cell>
          <cell r="AK66" t="str">
            <v>群众</v>
          </cell>
          <cell r="AL66" t="str">
            <v>未婚</v>
          </cell>
          <cell r="AM66" t="str">
            <v>1996-05-03</v>
          </cell>
          <cell r="AN66">
            <v>29</v>
          </cell>
          <cell r="AO66">
            <v>42948</v>
          </cell>
          <cell r="AP66" t="str">
            <v>河北</v>
          </cell>
          <cell r="AQ66" t="str">
            <v>河北省黄骅市滕庄子乡前藤村280号</v>
          </cell>
        </row>
        <row r="67">
          <cell r="C67" t="str">
            <v>李洪秀</v>
          </cell>
          <cell r="D67" t="str">
            <v>女</v>
          </cell>
          <cell r="E67" t="str">
            <v>前台</v>
          </cell>
          <cell r="F67" t="str">
            <v>河北光华荣昌汽车部件有限公司</v>
          </cell>
          <cell r="G67" t="str">
            <v>座椅事业一部--座椅厂</v>
          </cell>
          <cell r="H67" t="str">
            <v>生产管理科</v>
          </cell>
          <cell r="I67" t="str">
            <v>供应商对账员</v>
          </cell>
          <cell r="J67" t="str">
            <v>/</v>
          </cell>
          <cell r="K67" t="str">
            <v>河北</v>
          </cell>
          <cell r="L67" t="str">
            <v>河北工厂</v>
          </cell>
          <cell r="M67" t="str">
            <v>劳动合同</v>
          </cell>
          <cell r="N67" t="str">
            <v>是</v>
          </cell>
          <cell r="O67" t="str">
            <v>否</v>
          </cell>
          <cell r="P67" t="str">
            <v>正式工</v>
          </cell>
          <cell r="Q67" t="str">
            <v>生产类</v>
          </cell>
          <cell r="R67" t="str">
            <v>间接人员</v>
          </cell>
          <cell r="S67">
            <v>43714</v>
          </cell>
          <cell r="T67">
            <v>6</v>
          </cell>
        </row>
        <row r="67">
          <cell r="W67" t="str">
            <v>15713172077</v>
          </cell>
        </row>
        <row r="67">
          <cell r="Y67">
            <v>17778833383</v>
          </cell>
          <cell r="Z67" t="str">
            <v>中专</v>
          </cell>
          <cell r="AA67">
            <v>42339</v>
          </cell>
          <cell r="AB67" t="str">
            <v>中捷职业技术学校</v>
          </cell>
          <cell r="AC67" t="str">
            <v>会计电算化</v>
          </cell>
          <cell r="AD67" t="str">
            <v>统招</v>
          </cell>
          <cell r="AE67" t="str">
            <v>大专</v>
          </cell>
          <cell r="AF67">
            <v>44713</v>
          </cell>
          <cell r="AG67" t="str">
            <v>河北电大</v>
          </cell>
          <cell r="AH67" t="str">
            <v>会计电算化</v>
          </cell>
          <cell r="AI67" t="str">
            <v>成考</v>
          </cell>
          <cell r="AJ67" t="str">
            <v>汉</v>
          </cell>
          <cell r="AK67" t="str">
            <v>群众</v>
          </cell>
          <cell r="AL67" t="str">
            <v>已婚</v>
          </cell>
          <cell r="AM67" t="str">
            <v>1998-12-01</v>
          </cell>
          <cell r="AN67">
            <v>26</v>
          </cell>
          <cell r="AO67" t="str">
            <v>2016年</v>
          </cell>
          <cell r="AP67" t="str">
            <v>河北</v>
          </cell>
          <cell r="AQ67" t="str">
            <v>河北省黄骅市常郭镇乔庄子村</v>
          </cell>
        </row>
        <row r="68">
          <cell r="C68" t="str">
            <v>张巧慧</v>
          </cell>
          <cell r="D68" t="str">
            <v>女</v>
          </cell>
          <cell r="E68" t="str">
            <v>中台</v>
          </cell>
          <cell r="F68" t="str">
            <v>河北光华荣昌汽车部件有限公司</v>
          </cell>
          <cell r="G68" t="str">
            <v>河北财务管理部</v>
          </cell>
          <cell r="H68" t="str">
            <v>财务管理部</v>
          </cell>
          <cell r="I68" t="str">
            <v>应付会计</v>
          </cell>
          <cell r="J68" t="str">
            <v>/</v>
          </cell>
          <cell r="K68" t="str">
            <v>河北</v>
          </cell>
          <cell r="L68" t="str">
            <v>河北工厂</v>
          </cell>
          <cell r="M68" t="str">
            <v>劳动合同</v>
          </cell>
          <cell r="N68" t="str">
            <v>是</v>
          </cell>
          <cell r="O68" t="str">
            <v>否</v>
          </cell>
          <cell r="P68" t="str">
            <v>正式工</v>
          </cell>
          <cell r="Q68" t="str">
            <v>财务类</v>
          </cell>
          <cell r="R68" t="str">
            <v>间接人员</v>
          </cell>
          <cell r="S68">
            <v>44322</v>
          </cell>
          <cell r="T68">
            <v>4</v>
          </cell>
          <cell r="U68">
            <v>45218</v>
          </cell>
          <cell r="V68" t="str">
            <v>调入</v>
          </cell>
          <cell r="W68" t="str">
            <v>18230176898</v>
          </cell>
          <cell r="X68" t="str">
            <v>配偶</v>
          </cell>
          <cell r="Y68">
            <v>15832702123</v>
          </cell>
          <cell r="Z68" t="str">
            <v>高中</v>
          </cell>
          <cell r="AA68" t="str">
            <v>— —</v>
          </cell>
          <cell r="AB68" t="str">
            <v>— —</v>
          </cell>
          <cell r="AC68" t="str">
            <v>— —</v>
          </cell>
          <cell r="AD68" t="str">
            <v>统招</v>
          </cell>
          <cell r="AE68" t="str">
            <v>大专</v>
          </cell>
          <cell r="AF68">
            <v>44713</v>
          </cell>
          <cell r="AG68" t="str">
            <v>沧州职业技术学院</v>
          </cell>
          <cell r="AH68" t="str">
            <v>计算机信息管理</v>
          </cell>
          <cell r="AI68" t="str">
            <v>成考</v>
          </cell>
          <cell r="AJ68" t="str">
            <v>汉</v>
          </cell>
          <cell r="AK68" t="str">
            <v>群众</v>
          </cell>
          <cell r="AL68" t="str">
            <v>已婚</v>
          </cell>
          <cell r="AM68" t="str">
            <v>1989-06-18</v>
          </cell>
          <cell r="AN68">
            <v>36</v>
          </cell>
          <cell r="AO68">
            <v>43009</v>
          </cell>
          <cell r="AP68" t="str">
            <v>河北</v>
          </cell>
          <cell r="AQ68" t="str">
            <v>河北省沧州市海兴县赵毛陶镇张辛庄村29号</v>
          </cell>
        </row>
        <row r="69">
          <cell r="C69" t="str">
            <v>张琳</v>
          </cell>
          <cell r="D69" t="str">
            <v>女</v>
          </cell>
          <cell r="E69" t="str">
            <v>前台</v>
          </cell>
          <cell r="F69" t="str">
            <v>河北光华荣昌汽车部件有限公司</v>
          </cell>
          <cell r="G69" t="str">
            <v>后视镜事业部</v>
          </cell>
          <cell r="H69" t="str">
            <v>物料科</v>
          </cell>
          <cell r="I69" t="str">
            <v>后视镜/库管员</v>
          </cell>
          <cell r="J69" t="str">
            <v>/</v>
          </cell>
          <cell r="K69" t="str">
            <v>河北</v>
          </cell>
          <cell r="L69" t="str">
            <v>河北工厂</v>
          </cell>
          <cell r="M69" t="str">
            <v>劳动合同</v>
          </cell>
          <cell r="N69" t="str">
            <v>是</v>
          </cell>
          <cell r="O69" t="str">
            <v>否</v>
          </cell>
          <cell r="P69" t="str">
            <v>正式工</v>
          </cell>
          <cell r="Q69" t="str">
            <v>生产类</v>
          </cell>
          <cell r="R69" t="str">
            <v>间接人员</v>
          </cell>
          <cell r="S69">
            <v>42999</v>
          </cell>
          <cell r="T69">
            <v>8</v>
          </cell>
          <cell r="U69">
            <v>45082</v>
          </cell>
          <cell r="V69" t="str">
            <v>录入员转库管员</v>
          </cell>
          <cell r="W69">
            <v>15531717869</v>
          </cell>
          <cell r="X69" t="str">
            <v>吴世斌</v>
          </cell>
          <cell r="Y69">
            <v>13231755367</v>
          </cell>
          <cell r="Z69" t="str">
            <v>中专</v>
          </cell>
          <cell r="AA69">
            <v>36678</v>
          </cell>
          <cell r="AB69" t="str">
            <v>沧县职教中心</v>
          </cell>
          <cell r="AC69" t="str">
            <v>幼师</v>
          </cell>
          <cell r="AD69" t="str">
            <v>统招</v>
          </cell>
          <cell r="AE69" t="str">
            <v>大专</v>
          </cell>
          <cell r="AF69">
            <v>37621</v>
          </cell>
          <cell r="AG69" t="str">
            <v>河北师范大学</v>
          </cell>
          <cell r="AH69" t="str">
            <v>小学教育</v>
          </cell>
          <cell r="AI69" t="str">
            <v>自考</v>
          </cell>
          <cell r="AJ69" t="str">
            <v>汉</v>
          </cell>
          <cell r="AK69" t="str">
            <v>群众</v>
          </cell>
          <cell r="AL69" t="str">
            <v>已婚</v>
          </cell>
          <cell r="AM69" t="str">
            <v>1980-12-14</v>
          </cell>
          <cell r="AN69">
            <v>44</v>
          </cell>
          <cell r="AO69" t="str">
            <v>1999年</v>
          </cell>
          <cell r="AP69" t="str">
            <v>河北</v>
          </cell>
          <cell r="AQ69" t="str">
            <v>河北省黄骅市官庄乡官庄村9999号</v>
          </cell>
        </row>
        <row r="70">
          <cell r="C70" t="str">
            <v>马亚青</v>
          </cell>
          <cell r="D70" t="str">
            <v>女</v>
          </cell>
          <cell r="E70" t="str">
            <v>前台</v>
          </cell>
          <cell r="F70" t="str">
            <v>河北光华荣昌汽车部件有限公司</v>
          </cell>
          <cell r="G70" t="str">
            <v>座椅事业一部--金属件厂</v>
          </cell>
          <cell r="H70" t="str">
            <v>生产管理科</v>
          </cell>
          <cell r="I70" t="str">
            <v>科长兼计划员</v>
          </cell>
          <cell r="J70" t="str">
            <v>/</v>
          </cell>
          <cell r="K70" t="str">
            <v>河北</v>
          </cell>
          <cell r="L70" t="str">
            <v>河北工厂</v>
          </cell>
          <cell r="M70" t="str">
            <v>劳动合同</v>
          </cell>
          <cell r="N70" t="str">
            <v>是</v>
          </cell>
          <cell r="O70" t="str">
            <v>否</v>
          </cell>
          <cell r="P70" t="str">
            <v>正式工</v>
          </cell>
          <cell r="Q70" t="str">
            <v>生产类</v>
          </cell>
          <cell r="R70" t="str">
            <v>间接人员</v>
          </cell>
          <cell r="S70">
            <v>44026</v>
          </cell>
          <cell r="T70">
            <v>5</v>
          </cell>
          <cell r="U70">
            <v>45017</v>
          </cell>
        </row>
        <row r="70">
          <cell r="W70">
            <v>13171981727</v>
          </cell>
        </row>
        <row r="70">
          <cell r="Y70">
            <v>13283200004</v>
          </cell>
          <cell r="Z70" t="str">
            <v>大专</v>
          </cell>
          <cell r="AA70">
            <v>41791</v>
          </cell>
          <cell r="AB70" t="str">
            <v>天津渤海职业技术学院</v>
          </cell>
          <cell r="AC70" t="str">
            <v>会计</v>
          </cell>
          <cell r="AD70" t="str">
            <v>统招</v>
          </cell>
          <cell r="AE70" t="str">
            <v>大专</v>
          </cell>
          <cell r="AF70">
            <v>41791</v>
          </cell>
          <cell r="AG70" t="str">
            <v>天津渤海职业技术学院</v>
          </cell>
          <cell r="AH70" t="str">
            <v>会计</v>
          </cell>
          <cell r="AI70" t="str">
            <v>统招</v>
          </cell>
          <cell r="AJ70" t="str">
            <v>汉</v>
          </cell>
          <cell r="AK70" t="str">
            <v>群众</v>
          </cell>
          <cell r="AL70" t="str">
            <v>未婚</v>
          </cell>
          <cell r="AM70" t="str">
            <v>1992-09-01</v>
          </cell>
          <cell r="AN70">
            <v>33</v>
          </cell>
          <cell r="AO70" t="str">
            <v>2018年</v>
          </cell>
          <cell r="AP70" t="str">
            <v>河北</v>
          </cell>
          <cell r="AQ70" t="str">
            <v>河北省黄骅市常郭镇后六十六村44号</v>
          </cell>
        </row>
        <row r="71">
          <cell r="C71" t="str">
            <v>郭金凯</v>
          </cell>
          <cell r="D71" t="str">
            <v>男</v>
          </cell>
          <cell r="E71" t="str">
            <v>前台</v>
          </cell>
          <cell r="F71" t="str">
            <v>河北光华荣昌汽车部件有限公司</v>
          </cell>
          <cell r="G71" t="str">
            <v>座椅事业一部--座椅厂</v>
          </cell>
          <cell r="H71" t="str">
            <v>生产管理科</v>
          </cell>
          <cell r="I71" t="str">
            <v>生产计划员</v>
          </cell>
          <cell r="J71" t="str">
            <v>/</v>
          </cell>
          <cell r="K71" t="str">
            <v>河北</v>
          </cell>
          <cell r="L71" t="str">
            <v>河北工厂</v>
          </cell>
          <cell r="M71" t="str">
            <v>劳动合同</v>
          </cell>
          <cell r="N71" t="str">
            <v>是</v>
          </cell>
          <cell r="O71" t="str">
            <v>否</v>
          </cell>
          <cell r="P71" t="str">
            <v>正式工</v>
          </cell>
          <cell r="Q71" t="str">
            <v>生产类</v>
          </cell>
          <cell r="R71" t="str">
            <v>间接人员</v>
          </cell>
          <cell r="S71">
            <v>44646</v>
          </cell>
          <cell r="T71">
            <v>3</v>
          </cell>
        </row>
        <row r="71">
          <cell r="W71" t="str">
            <v>13784700096</v>
          </cell>
        </row>
        <row r="71">
          <cell r="Y71">
            <v>13102101559</v>
          </cell>
          <cell r="Z71" t="str">
            <v>大专</v>
          </cell>
          <cell r="AA71">
            <v>42887</v>
          </cell>
          <cell r="AB71" t="str">
            <v>渤海理工职业学院</v>
          </cell>
          <cell r="AC71" t="str">
            <v>汽车技术服务与营销</v>
          </cell>
          <cell r="AD71" t="str">
            <v>统招</v>
          </cell>
          <cell r="AE71" t="str">
            <v>大专</v>
          </cell>
          <cell r="AF71">
            <v>42887</v>
          </cell>
          <cell r="AG71" t="str">
            <v>渤海理工职业学院</v>
          </cell>
          <cell r="AH71" t="str">
            <v>汽车技术服务与营销</v>
          </cell>
          <cell r="AI71" t="str">
            <v>统招</v>
          </cell>
          <cell r="AJ71" t="str">
            <v>汉</v>
          </cell>
          <cell r="AK71" t="str">
            <v>群众</v>
          </cell>
          <cell r="AL71" t="str">
            <v>未婚</v>
          </cell>
          <cell r="AM71" t="str">
            <v>1997-07-25</v>
          </cell>
          <cell r="AN71">
            <v>28</v>
          </cell>
          <cell r="AO71" t="str">
            <v>2017年</v>
          </cell>
          <cell r="AP71" t="str">
            <v>河北</v>
          </cell>
          <cell r="AQ71" t="str">
            <v>河北省黄骅市南大港农场三分场九队9号</v>
          </cell>
        </row>
        <row r="72">
          <cell r="C72" t="str">
            <v>张强</v>
          </cell>
          <cell r="D72" t="str">
            <v>男</v>
          </cell>
          <cell r="E72" t="str">
            <v>前台</v>
          </cell>
          <cell r="F72" t="str">
            <v>河北光华荣昌汽车部件有限公司</v>
          </cell>
          <cell r="G72" t="str">
            <v>后视镜事业部</v>
          </cell>
          <cell r="H72" t="str">
            <v>计划调度科</v>
          </cell>
          <cell r="I72" t="str">
            <v>计划员</v>
          </cell>
          <cell r="J72" t="str">
            <v>/</v>
          </cell>
          <cell r="K72" t="str">
            <v>河北</v>
          </cell>
          <cell r="L72" t="str">
            <v>河北工厂</v>
          </cell>
          <cell r="M72" t="str">
            <v>劳动合同</v>
          </cell>
          <cell r="N72" t="str">
            <v>是</v>
          </cell>
          <cell r="O72" t="str">
            <v>否</v>
          </cell>
          <cell r="P72" t="str">
            <v>正式工</v>
          </cell>
          <cell r="Q72" t="str">
            <v>采购类</v>
          </cell>
          <cell r="R72" t="str">
            <v>间接人员</v>
          </cell>
          <cell r="S72">
            <v>42466</v>
          </cell>
          <cell r="T72">
            <v>9</v>
          </cell>
        </row>
        <row r="72">
          <cell r="W72" t="str">
            <v>18812172925</v>
          </cell>
          <cell r="X72" t="str">
            <v>黄文娟</v>
          </cell>
          <cell r="Y72">
            <v>18330733987</v>
          </cell>
          <cell r="Z72" t="str">
            <v>大专</v>
          </cell>
          <cell r="AA72">
            <v>43252</v>
          </cell>
          <cell r="AB72" t="str">
            <v>渤海理工职业学院</v>
          </cell>
          <cell r="AC72" t="str">
            <v>物流管理</v>
          </cell>
          <cell r="AD72" t="str">
            <v>统招</v>
          </cell>
          <cell r="AE72" t="str">
            <v>大专</v>
          </cell>
          <cell r="AF72">
            <v>43252</v>
          </cell>
          <cell r="AG72" t="str">
            <v>渤海理工职业学院</v>
          </cell>
          <cell r="AH72" t="str">
            <v>物流管理</v>
          </cell>
          <cell r="AI72" t="str">
            <v>统招</v>
          </cell>
          <cell r="AJ72" t="str">
            <v>汉</v>
          </cell>
          <cell r="AK72" t="str">
            <v>群众</v>
          </cell>
          <cell r="AL72" t="str">
            <v>已婚</v>
          </cell>
          <cell r="AM72" t="str">
            <v>1997-10-27</v>
          </cell>
          <cell r="AN72">
            <v>28</v>
          </cell>
          <cell r="AO72" t="str">
            <v>2017年</v>
          </cell>
          <cell r="AP72" t="str">
            <v>河北</v>
          </cell>
          <cell r="AQ72" t="str">
            <v>河北省黄骅市羊二庄镇海丰镇村27号</v>
          </cell>
        </row>
        <row r="73">
          <cell r="C73" t="str">
            <v>董会娟</v>
          </cell>
          <cell r="D73" t="str">
            <v>女</v>
          </cell>
          <cell r="E73" t="str">
            <v>前台</v>
          </cell>
          <cell r="F73" t="str">
            <v>河北光华荣昌汽车部件有限公司</v>
          </cell>
          <cell r="G73" t="str">
            <v>座椅事业一部--金属件厂</v>
          </cell>
          <cell r="H73" t="str">
            <v>制造技术部-模具车间</v>
          </cell>
          <cell r="I73" t="str">
            <v>采购兼统计员</v>
          </cell>
          <cell r="J73" t="str">
            <v>/</v>
          </cell>
          <cell r="K73" t="str">
            <v>河北</v>
          </cell>
          <cell r="L73" t="str">
            <v>河北工厂</v>
          </cell>
          <cell r="M73" t="str">
            <v>劳动合同</v>
          </cell>
          <cell r="N73" t="str">
            <v>是</v>
          </cell>
          <cell r="O73" t="str">
            <v>否</v>
          </cell>
          <cell r="P73" t="str">
            <v>正式工</v>
          </cell>
          <cell r="Q73" t="str">
            <v>生产类</v>
          </cell>
          <cell r="R73" t="str">
            <v>间接人员</v>
          </cell>
          <cell r="S73">
            <v>44644</v>
          </cell>
          <cell r="T73">
            <v>3</v>
          </cell>
          <cell r="U73">
            <v>45627</v>
          </cell>
          <cell r="V73" t="str">
            <v>调入</v>
          </cell>
          <cell r="W73" t="str">
            <v>13111754777</v>
          </cell>
        </row>
        <row r="73">
          <cell r="Y73">
            <v>13780274977</v>
          </cell>
          <cell r="Z73" t="str">
            <v>— —</v>
          </cell>
          <cell r="AA73" t="str">
            <v>— —</v>
          </cell>
          <cell r="AB73" t="str">
            <v>— —</v>
          </cell>
          <cell r="AC73" t="str">
            <v>— —</v>
          </cell>
          <cell r="AD73" t="str">
            <v>统招</v>
          </cell>
          <cell r="AE73" t="str">
            <v>中专</v>
          </cell>
          <cell r="AF73">
            <v>39600</v>
          </cell>
          <cell r="AG73" t="str">
            <v>黄骅市职教中心</v>
          </cell>
          <cell r="AH73" t="str">
            <v>机电</v>
          </cell>
          <cell r="AI73" t="str">
            <v>统招</v>
          </cell>
          <cell r="AJ73" t="str">
            <v>汉</v>
          </cell>
          <cell r="AK73" t="str">
            <v>群众</v>
          </cell>
          <cell r="AL73" t="str">
            <v>已婚</v>
          </cell>
          <cell r="AM73" t="str">
            <v>1992-12-31</v>
          </cell>
          <cell r="AN73">
            <v>32</v>
          </cell>
          <cell r="AO73">
            <v>42522</v>
          </cell>
          <cell r="AP73" t="str">
            <v>河北</v>
          </cell>
          <cell r="AQ73" t="str">
            <v>河北省沧州市海兴县小山乡盘洼村204号</v>
          </cell>
        </row>
        <row r="74">
          <cell r="C74" t="str">
            <v>李鹏</v>
          </cell>
          <cell r="D74" t="str">
            <v>男</v>
          </cell>
          <cell r="E74" t="str">
            <v>前台</v>
          </cell>
          <cell r="F74" t="str">
            <v>河北光华荣昌汽车部件有限公司</v>
          </cell>
          <cell r="G74" t="str">
            <v>座椅事业一部--座椅厂</v>
          </cell>
          <cell r="H74" t="str">
            <v>总经办-采购执行科</v>
          </cell>
          <cell r="I74" t="str">
            <v>物料计划员</v>
          </cell>
          <cell r="J74" t="str">
            <v>/</v>
          </cell>
          <cell r="K74" t="str">
            <v>河北</v>
          </cell>
          <cell r="L74" t="str">
            <v>河北工厂</v>
          </cell>
          <cell r="M74" t="str">
            <v>劳动合同</v>
          </cell>
          <cell r="N74" t="str">
            <v>是</v>
          </cell>
          <cell r="O74" t="str">
            <v>否</v>
          </cell>
          <cell r="P74" t="str">
            <v>正式工</v>
          </cell>
          <cell r="Q74" t="str">
            <v>采购类</v>
          </cell>
          <cell r="R74" t="str">
            <v>间接人员</v>
          </cell>
          <cell r="S74">
            <v>41801</v>
          </cell>
          <cell r="T74">
            <v>11</v>
          </cell>
        </row>
        <row r="74">
          <cell r="W74">
            <v>19831788660</v>
          </cell>
        </row>
        <row r="74">
          <cell r="Z74" t="str">
            <v>中专</v>
          </cell>
          <cell r="AA74">
            <v>39965</v>
          </cell>
          <cell r="AB74" t="str">
            <v>石家庄中美经贸</v>
          </cell>
          <cell r="AC74" t="str">
            <v>国际贸易</v>
          </cell>
          <cell r="AD74" t="str">
            <v>统招</v>
          </cell>
          <cell r="AE74" t="str">
            <v>大专</v>
          </cell>
          <cell r="AF74">
            <v>42156</v>
          </cell>
          <cell r="AG74" t="str">
            <v>黄骅职教中心</v>
          </cell>
          <cell r="AH74" t="str">
            <v>人力资源</v>
          </cell>
          <cell r="AI74" t="str">
            <v>成考</v>
          </cell>
          <cell r="AJ74" t="str">
            <v>汉</v>
          </cell>
          <cell r="AK74" t="str">
            <v>群众</v>
          </cell>
          <cell r="AL74" t="str">
            <v>未婚</v>
          </cell>
          <cell r="AM74" t="str">
            <v>1993-09-02</v>
          </cell>
          <cell r="AN74">
            <v>32</v>
          </cell>
          <cell r="AO74" t="str">
            <v>2010年</v>
          </cell>
          <cell r="AP74" t="str">
            <v>河北</v>
          </cell>
          <cell r="AQ74" t="str">
            <v>河北省黄骅市黄骅镇后甸子村41号</v>
          </cell>
        </row>
        <row r="75">
          <cell r="C75" t="str">
            <v>杨慧娟</v>
          </cell>
          <cell r="D75" t="str">
            <v>女</v>
          </cell>
          <cell r="E75" t="str">
            <v>前台</v>
          </cell>
          <cell r="F75" t="str">
            <v>河北光华荣昌汽车部件有限公司</v>
          </cell>
          <cell r="G75" t="str">
            <v>座椅事业一部--金属件厂</v>
          </cell>
          <cell r="H75" t="str">
            <v>生产管理科</v>
          </cell>
          <cell r="I75" t="str">
            <v>外协虚仓库管B</v>
          </cell>
          <cell r="J75" t="str">
            <v>/</v>
          </cell>
          <cell r="K75" t="str">
            <v>河北</v>
          </cell>
          <cell r="L75" t="str">
            <v>河北工厂</v>
          </cell>
          <cell r="M75" t="str">
            <v>劳动合同</v>
          </cell>
          <cell r="N75" t="str">
            <v>是</v>
          </cell>
          <cell r="O75" t="str">
            <v>否</v>
          </cell>
          <cell r="P75" t="str">
            <v>正式工</v>
          </cell>
          <cell r="Q75" t="str">
            <v>生产类</v>
          </cell>
          <cell r="R75" t="str">
            <v>间接人员</v>
          </cell>
          <cell r="S75">
            <v>44257</v>
          </cell>
          <cell r="T75">
            <v>4</v>
          </cell>
        </row>
        <row r="75">
          <cell r="W75" t="str">
            <v>18233683326</v>
          </cell>
        </row>
        <row r="75">
          <cell r="Y75">
            <v>15127794779</v>
          </cell>
          <cell r="Z75" t="str">
            <v>大专</v>
          </cell>
          <cell r="AA75">
            <v>39234</v>
          </cell>
          <cell r="AB75" t="str">
            <v>秦皇岛职业技术学院</v>
          </cell>
          <cell r="AC75" t="str">
            <v>旅游管理</v>
          </cell>
          <cell r="AD75" t="str">
            <v>统招</v>
          </cell>
          <cell r="AE75" t="str">
            <v>大专</v>
          </cell>
          <cell r="AF75">
            <v>39234</v>
          </cell>
          <cell r="AG75" t="str">
            <v>秦皇岛职业技术学院</v>
          </cell>
          <cell r="AH75" t="str">
            <v>旅游管理</v>
          </cell>
          <cell r="AI75" t="str">
            <v>统招</v>
          </cell>
          <cell r="AJ75" t="str">
            <v>汉</v>
          </cell>
          <cell r="AK75" t="str">
            <v>群众</v>
          </cell>
          <cell r="AL75" t="str">
            <v>已婚</v>
          </cell>
          <cell r="AM75" t="str">
            <v>1986-06-06</v>
          </cell>
          <cell r="AN75">
            <v>39</v>
          </cell>
          <cell r="AO75" t="str">
            <v>2007年</v>
          </cell>
          <cell r="AP75" t="str">
            <v>河北</v>
          </cell>
          <cell r="AQ75" t="str">
            <v>河北省黄骅市齐家务乡杨官庄村999号</v>
          </cell>
        </row>
        <row r="76">
          <cell r="C76" t="str">
            <v>吴宝新</v>
          </cell>
          <cell r="D76" t="str">
            <v>男</v>
          </cell>
          <cell r="E76" t="str">
            <v>前台</v>
          </cell>
          <cell r="F76" t="str">
            <v>河北光华荣昌汽车部件有限公司</v>
          </cell>
          <cell r="G76" t="str">
            <v>座椅事业一部--金属件厂</v>
          </cell>
          <cell r="H76" t="str">
            <v>生产管理科</v>
          </cell>
          <cell r="I76" t="str">
            <v>前序原料库管</v>
          </cell>
          <cell r="J76" t="str">
            <v>/</v>
          </cell>
          <cell r="K76" t="str">
            <v>河北</v>
          </cell>
          <cell r="L76" t="str">
            <v>河北工厂</v>
          </cell>
          <cell r="M76" t="str">
            <v>劳动合同</v>
          </cell>
          <cell r="N76" t="str">
            <v>是</v>
          </cell>
          <cell r="O76" t="str">
            <v>否</v>
          </cell>
          <cell r="P76" t="str">
            <v>正式工</v>
          </cell>
          <cell r="Q76" t="str">
            <v>生产类</v>
          </cell>
          <cell r="R76" t="str">
            <v>间接人员</v>
          </cell>
          <cell r="S76">
            <v>41435</v>
          </cell>
          <cell r="T76">
            <v>12</v>
          </cell>
        </row>
        <row r="76">
          <cell r="W76" t="str">
            <v>13785798889</v>
          </cell>
        </row>
        <row r="76">
          <cell r="Y76">
            <v>15030709681</v>
          </cell>
          <cell r="Z76" t="str">
            <v>高中</v>
          </cell>
          <cell r="AA76">
            <v>30834</v>
          </cell>
          <cell r="AB76" t="str">
            <v>黄骅市二中</v>
          </cell>
          <cell r="AC76" t="str">
            <v>无</v>
          </cell>
          <cell r="AD76" t="str">
            <v>统招</v>
          </cell>
          <cell r="AE76" t="str">
            <v>高中</v>
          </cell>
          <cell r="AF76">
            <v>30834</v>
          </cell>
          <cell r="AG76" t="str">
            <v>黄骅市二中</v>
          </cell>
          <cell r="AH76" t="str">
            <v>无</v>
          </cell>
          <cell r="AI76" t="str">
            <v>统招</v>
          </cell>
          <cell r="AJ76" t="str">
            <v>汉</v>
          </cell>
          <cell r="AK76" t="str">
            <v>群众</v>
          </cell>
          <cell r="AL76" t="str">
            <v>已婚</v>
          </cell>
          <cell r="AM76" t="str">
            <v>1965-02-21</v>
          </cell>
          <cell r="AN76">
            <v>60</v>
          </cell>
          <cell r="AO76" t="str">
            <v>2008年</v>
          </cell>
          <cell r="AP76" t="str">
            <v>河北</v>
          </cell>
          <cell r="AQ76" t="str">
            <v>河北省黄骅市常郭镇中留村98号</v>
          </cell>
        </row>
        <row r="77">
          <cell r="C77" t="str">
            <v>高福亮</v>
          </cell>
          <cell r="D77" t="str">
            <v>男</v>
          </cell>
          <cell r="E77" t="str">
            <v>前台</v>
          </cell>
          <cell r="F77" t="str">
            <v>河北光华荣昌汽车部件有限公司</v>
          </cell>
          <cell r="G77" t="str">
            <v>座椅事业一部--金属件厂</v>
          </cell>
          <cell r="H77" t="str">
            <v>生产管理科</v>
          </cell>
          <cell r="I77" t="str">
            <v>叉车工（上料）</v>
          </cell>
          <cell r="J77" t="str">
            <v>/</v>
          </cell>
          <cell r="K77" t="str">
            <v>河北</v>
          </cell>
          <cell r="L77" t="str">
            <v>河北工厂</v>
          </cell>
          <cell r="M77" t="str">
            <v>劳动合同</v>
          </cell>
          <cell r="N77" t="str">
            <v>是</v>
          </cell>
          <cell r="O77" t="str">
            <v>否</v>
          </cell>
          <cell r="P77" t="str">
            <v>正式工</v>
          </cell>
          <cell r="Q77" t="str">
            <v>生产类</v>
          </cell>
          <cell r="R77" t="str">
            <v>间接人员</v>
          </cell>
          <cell r="S77">
            <v>44404</v>
          </cell>
          <cell r="T77">
            <v>4</v>
          </cell>
          <cell r="U77" t="str">
            <v>2021.7.27</v>
          </cell>
        </row>
        <row r="77">
          <cell r="W77">
            <v>13931779833</v>
          </cell>
          <cell r="X77" t="str">
            <v>妻子</v>
          </cell>
          <cell r="Y77">
            <v>15233177937</v>
          </cell>
          <cell r="Z77" t="str">
            <v>初中</v>
          </cell>
          <cell r="AA77">
            <v>37773</v>
          </cell>
          <cell r="AB77" t="str">
            <v>东光县大单中学</v>
          </cell>
          <cell r="AC77" t="str">
            <v>初中</v>
          </cell>
          <cell r="AD77" t="str">
            <v>统招</v>
          </cell>
          <cell r="AE77" t="str">
            <v>初中</v>
          </cell>
          <cell r="AF77">
            <v>37773</v>
          </cell>
          <cell r="AG77" t="str">
            <v>东光县大单中学</v>
          </cell>
          <cell r="AH77" t="str">
            <v>初中</v>
          </cell>
          <cell r="AI77" t="str">
            <v>统招</v>
          </cell>
          <cell r="AJ77" t="str">
            <v>汉</v>
          </cell>
          <cell r="AK77" t="str">
            <v>群众</v>
          </cell>
          <cell r="AL77" t="str">
            <v>已婚</v>
          </cell>
          <cell r="AM77" t="str">
            <v>1987-02-11</v>
          </cell>
          <cell r="AN77">
            <v>38</v>
          </cell>
          <cell r="AO77" t="str">
            <v>2004年</v>
          </cell>
          <cell r="AP77" t="str">
            <v>河北</v>
          </cell>
          <cell r="AQ77" t="str">
            <v>河北省沧州市东光县大单镇仉祥崔村118号</v>
          </cell>
        </row>
        <row r="78">
          <cell r="C78" t="str">
            <v>刘振娜</v>
          </cell>
          <cell r="D78" t="str">
            <v>女</v>
          </cell>
          <cell r="E78" t="str">
            <v>前台</v>
          </cell>
          <cell r="F78" t="str">
            <v>河北光华荣昌汽车部件有限公司</v>
          </cell>
          <cell r="G78" t="str">
            <v>座椅事业一部--金属件厂</v>
          </cell>
          <cell r="H78" t="str">
            <v>生产管理科</v>
          </cell>
          <cell r="I78" t="str">
            <v>外协虚仓库管A</v>
          </cell>
          <cell r="J78" t="str">
            <v>/</v>
          </cell>
          <cell r="K78" t="str">
            <v>河北</v>
          </cell>
          <cell r="L78" t="str">
            <v>河北工厂</v>
          </cell>
          <cell r="M78" t="str">
            <v>劳动合同</v>
          </cell>
          <cell r="N78" t="str">
            <v>是</v>
          </cell>
          <cell r="O78" t="str">
            <v>否</v>
          </cell>
          <cell r="P78" t="str">
            <v>正式工</v>
          </cell>
          <cell r="Q78" t="str">
            <v>生产类</v>
          </cell>
          <cell r="R78" t="str">
            <v>间接人员</v>
          </cell>
          <cell r="S78">
            <v>44351</v>
          </cell>
          <cell r="T78">
            <v>4</v>
          </cell>
          <cell r="U78">
            <v>44958</v>
          </cell>
        </row>
        <row r="78">
          <cell r="W78">
            <v>18031728382</v>
          </cell>
        </row>
        <row r="78">
          <cell r="Y78">
            <v>13544444302</v>
          </cell>
          <cell r="Z78" t="str">
            <v>高中</v>
          </cell>
          <cell r="AA78">
            <v>39234</v>
          </cell>
          <cell r="AB78" t="str">
            <v>新世纪中学</v>
          </cell>
          <cell r="AC78" t="str">
            <v>会计</v>
          </cell>
          <cell r="AD78" t="str">
            <v>统招</v>
          </cell>
          <cell r="AE78" t="str">
            <v>大专</v>
          </cell>
          <cell r="AF78">
            <v>43617</v>
          </cell>
          <cell r="AG78" t="str">
            <v>河北科技大学</v>
          </cell>
          <cell r="AH78" t="str">
            <v>工商企业管理</v>
          </cell>
          <cell r="AI78" t="str">
            <v>成考</v>
          </cell>
          <cell r="AJ78" t="str">
            <v>汉</v>
          </cell>
          <cell r="AK78" t="str">
            <v>群众</v>
          </cell>
          <cell r="AL78" t="str">
            <v>已婚</v>
          </cell>
          <cell r="AM78" t="str">
            <v>1988-02-04</v>
          </cell>
          <cell r="AN78">
            <v>37</v>
          </cell>
          <cell r="AO78" t="str">
            <v>2016年</v>
          </cell>
          <cell r="AP78" t="str">
            <v>河北</v>
          </cell>
          <cell r="AQ78" t="str">
            <v>河北省黄骅市官庄乡吕郭庄村125号</v>
          </cell>
        </row>
        <row r="79">
          <cell r="C79" t="str">
            <v>王桂欣</v>
          </cell>
          <cell r="D79" t="str">
            <v>女</v>
          </cell>
          <cell r="E79" t="str">
            <v>前台</v>
          </cell>
          <cell r="F79" t="str">
            <v>河北光华荣昌汽车部件有限公司</v>
          </cell>
          <cell r="G79" t="str">
            <v>座椅事业一部--座椅厂</v>
          </cell>
          <cell r="H79" t="str">
            <v>生产管理科</v>
          </cell>
          <cell r="I79" t="str">
            <v>座椅原材料库管员</v>
          </cell>
          <cell r="J79" t="str">
            <v>/</v>
          </cell>
          <cell r="K79" t="str">
            <v>河北</v>
          </cell>
          <cell r="L79" t="str">
            <v>河北工厂</v>
          </cell>
          <cell r="M79" t="str">
            <v>劳动合同</v>
          </cell>
          <cell r="N79" t="str">
            <v>是</v>
          </cell>
          <cell r="O79" t="str">
            <v>否</v>
          </cell>
          <cell r="P79" t="str">
            <v>正式工</v>
          </cell>
          <cell r="Q79" t="str">
            <v>生产类</v>
          </cell>
          <cell r="R79" t="str">
            <v>间接人员</v>
          </cell>
          <cell r="S79">
            <v>40980</v>
          </cell>
          <cell r="T79">
            <v>13</v>
          </cell>
          <cell r="U79" t="str">
            <v>2020.11.4</v>
          </cell>
          <cell r="V79" t="str">
            <v>2020/11/04由天津光华智能转入河北销售部</v>
          </cell>
          <cell r="W79">
            <v>13466682521</v>
          </cell>
        </row>
        <row r="79">
          <cell r="Y79">
            <v>13520180152</v>
          </cell>
          <cell r="Z79" t="str">
            <v>高中</v>
          </cell>
          <cell r="AA79">
            <v>35977</v>
          </cell>
          <cell r="AB79" t="str">
            <v>定州中学</v>
          </cell>
          <cell r="AC79" t="str">
            <v>无</v>
          </cell>
          <cell r="AD79" t="str">
            <v>统招</v>
          </cell>
          <cell r="AE79" t="str">
            <v>高中</v>
          </cell>
          <cell r="AF79">
            <v>35977</v>
          </cell>
          <cell r="AG79" t="str">
            <v>定州中学</v>
          </cell>
          <cell r="AH79" t="str">
            <v>无</v>
          </cell>
          <cell r="AI79" t="str">
            <v>统招</v>
          </cell>
          <cell r="AJ79" t="str">
            <v>汉</v>
          </cell>
          <cell r="AK79" t="str">
            <v>群众</v>
          </cell>
          <cell r="AL79" t="str">
            <v>已婚</v>
          </cell>
          <cell r="AM79" t="str">
            <v>1977-06-17</v>
          </cell>
          <cell r="AN79">
            <v>48</v>
          </cell>
          <cell r="AO79" t="str">
            <v>2012年</v>
          </cell>
          <cell r="AP79" t="str">
            <v>河北</v>
          </cell>
          <cell r="AQ79" t="str">
            <v>河北省定州市砖路镇清新庄村4区44号</v>
          </cell>
        </row>
        <row r="80">
          <cell r="C80" t="str">
            <v>白莉莉</v>
          </cell>
          <cell r="D80" t="str">
            <v>女</v>
          </cell>
          <cell r="E80" t="str">
            <v>前台</v>
          </cell>
          <cell r="F80" t="str">
            <v>河北光华荣昌汽车部件有限公司</v>
          </cell>
          <cell r="G80" t="str">
            <v>座椅事业一部--座椅厂</v>
          </cell>
          <cell r="H80" t="str">
            <v>生产管理科</v>
          </cell>
          <cell r="I80" t="str">
            <v>缝纫成品库管员</v>
          </cell>
          <cell r="J80" t="str">
            <v>/</v>
          </cell>
          <cell r="K80" t="str">
            <v>河北</v>
          </cell>
          <cell r="L80" t="str">
            <v>河北工厂</v>
          </cell>
          <cell r="M80" t="str">
            <v>劳动合同</v>
          </cell>
          <cell r="N80" t="str">
            <v>是</v>
          </cell>
          <cell r="O80" t="str">
            <v>否</v>
          </cell>
          <cell r="P80" t="str">
            <v>正式工</v>
          </cell>
          <cell r="Q80" t="str">
            <v>生产类</v>
          </cell>
          <cell r="R80" t="str">
            <v>间接人员</v>
          </cell>
          <cell r="S80">
            <v>44602</v>
          </cell>
          <cell r="T80">
            <v>3</v>
          </cell>
          <cell r="U80">
            <v>45170</v>
          </cell>
        </row>
        <row r="80">
          <cell r="W80" t="str">
            <v>15511719260</v>
          </cell>
          <cell r="X80" t="str">
            <v>配偶黄泽华</v>
          </cell>
          <cell r="Y80">
            <v>15531757789</v>
          </cell>
          <cell r="Z80" t="str">
            <v>中专</v>
          </cell>
          <cell r="AA80">
            <v>40725</v>
          </cell>
          <cell r="AB80" t="str">
            <v>黄骅市广播电视学校</v>
          </cell>
          <cell r="AC80" t="str">
            <v>会计</v>
          </cell>
          <cell r="AD80" t="str">
            <v>统招</v>
          </cell>
          <cell r="AE80" t="str">
            <v>中专</v>
          </cell>
          <cell r="AF80">
            <v>40725</v>
          </cell>
          <cell r="AG80" t="str">
            <v>黄骅市广播电视学校</v>
          </cell>
          <cell r="AH80" t="str">
            <v>会计</v>
          </cell>
          <cell r="AI80" t="str">
            <v>统招</v>
          </cell>
          <cell r="AJ80" t="str">
            <v>汉</v>
          </cell>
          <cell r="AK80" t="str">
            <v>群众</v>
          </cell>
          <cell r="AL80" t="str">
            <v>已婚</v>
          </cell>
          <cell r="AM80" t="str">
            <v>1989-05-17</v>
          </cell>
          <cell r="AN80">
            <v>36</v>
          </cell>
          <cell r="AO80" t="str">
            <v>2012年</v>
          </cell>
          <cell r="AP80" t="str">
            <v>河北</v>
          </cell>
          <cell r="AQ80" t="str">
            <v>河北省黄骅市南大港农场南庄区282号</v>
          </cell>
        </row>
        <row r="81">
          <cell r="C81" t="str">
            <v>张美静</v>
          </cell>
          <cell r="D81" t="str">
            <v>女</v>
          </cell>
          <cell r="E81" t="str">
            <v>前台</v>
          </cell>
          <cell r="F81" t="str">
            <v>河北光华荣昌汽车部件有限公司</v>
          </cell>
          <cell r="G81" t="str">
            <v>座椅事业一部--座椅厂</v>
          </cell>
          <cell r="H81" t="str">
            <v>生产管理科</v>
          </cell>
          <cell r="I81" t="str">
            <v>日供货库管员</v>
          </cell>
          <cell r="J81" t="str">
            <v>/</v>
          </cell>
          <cell r="K81" t="str">
            <v>河北</v>
          </cell>
          <cell r="L81" t="str">
            <v>河北工厂</v>
          </cell>
          <cell r="M81" t="str">
            <v>劳动合同</v>
          </cell>
          <cell r="N81" t="str">
            <v>是</v>
          </cell>
          <cell r="O81" t="str">
            <v>否</v>
          </cell>
          <cell r="P81" t="str">
            <v>正式工</v>
          </cell>
          <cell r="Q81" t="str">
            <v>生产类</v>
          </cell>
          <cell r="R81" t="str">
            <v>间接人员</v>
          </cell>
          <cell r="S81">
            <v>44630</v>
          </cell>
          <cell r="T81">
            <v>3</v>
          </cell>
          <cell r="U81">
            <v>45170</v>
          </cell>
        </row>
        <row r="81">
          <cell r="W81" t="str">
            <v>13780276717</v>
          </cell>
          <cell r="X81" t="str">
            <v>配偶</v>
          </cell>
          <cell r="Y81">
            <v>13663175575</v>
          </cell>
          <cell r="Z81" t="str">
            <v>中专</v>
          </cell>
          <cell r="AA81">
            <v>38139</v>
          </cell>
          <cell r="AB81" t="str">
            <v>黄骅市卓成计算机学校</v>
          </cell>
          <cell r="AC81" t="str">
            <v>计算机</v>
          </cell>
          <cell r="AD81" t="str">
            <v>统招</v>
          </cell>
          <cell r="AE81" t="str">
            <v>中专</v>
          </cell>
          <cell r="AF81">
            <v>38139</v>
          </cell>
          <cell r="AG81" t="str">
            <v>黄骅市卓成计算机学校</v>
          </cell>
          <cell r="AH81" t="str">
            <v>计算机</v>
          </cell>
          <cell r="AI81" t="str">
            <v>统招</v>
          </cell>
          <cell r="AJ81" t="str">
            <v>汉</v>
          </cell>
          <cell r="AK81" t="str">
            <v>群众</v>
          </cell>
          <cell r="AL81" t="str">
            <v>已婚</v>
          </cell>
          <cell r="AM81" t="str">
            <v>1988-12-15</v>
          </cell>
          <cell r="AN81">
            <v>36</v>
          </cell>
          <cell r="AO81" t="str">
            <v>2004年</v>
          </cell>
          <cell r="AP81" t="str">
            <v>河北</v>
          </cell>
          <cell r="AQ81" t="str">
            <v>河北省黄骅市旧城镇小郭庄村16号</v>
          </cell>
        </row>
        <row r="82">
          <cell r="C82" t="str">
            <v>王震</v>
          </cell>
          <cell r="D82" t="str">
            <v>男</v>
          </cell>
          <cell r="E82" t="str">
            <v>前台</v>
          </cell>
          <cell r="F82" t="str">
            <v>河北光华荣昌汽车部件有限公司</v>
          </cell>
          <cell r="G82" t="str">
            <v>座椅事业一部--座椅厂</v>
          </cell>
          <cell r="H82" t="str">
            <v>生产管理科</v>
          </cell>
          <cell r="I82" t="str">
            <v>轻卡上料工</v>
          </cell>
          <cell r="J82" t="str">
            <v>/</v>
          </cell>
          <cell r="K82" t="str">
            <v>河北</v>
          </cell>
          <cell r="L82" t="str">
            <v>河北工厂</v>
          </cell>
          <cell r="M82" t="str">
            <v>劳动合同</v>
          </cell>
          <cell r="N82" t="str">
            <v>是</v>
          </cell>
          <cell r="O82" t="str">
            <v>否</v>
          </cell>
          <cell r="P82" t="str">
            <v>正式工</v>
          </cell>
          <cell r="Q82" t="str">
            <v>生产类</v>
          </cell>
          <cell r="R82" t="str">
            <v>间接人员</v>
          </cell>
          <cell r="S82">
            <v>40833</v>
          </cell>
          <cell r="T82">
            <v>14</v>
          </cell>
        </row>
        <row r="82">
          <cell r="W82">
            <v>18710062453</v>
          </cell>
        </row>
        <row r="82">
          <cell r="Y82">
            <v>15030302753</v>
          </cell>
          <cell r="Z82" t="str">
            <v>初中</v>
          </cell>
          <cell r="AA82">
            <v>31199</v>
          </cell>
          <cell r="AB82" t="str">
            <v>大黄庄中学</v>
          </cell>
          <cell r="AC82" t="str">
            <v>无</v>
          </cell>
          <cell r="AD82" t="str">
            <v>统招</v>
          </cell>
          <cell r="AE82" t="str">
            <v>初中</v>
          </cell>
          <cell r="AF82">
            <v>31199</v>
          </cell>
          <cell r="AG82" t="str">
            <v>大黄庄中学</v>
          </cell>
          <cell r="AH82" t="str">
            <v>无</v>
          </cell>
          <cell r="AI82" t="str">
            <v>统招</v>
          </cell>
          <cell r="AJ82" t="str">
            <v>汉</v>
          </cell>
          <cell r="AK82" t="str">
            <v>群众</v>
          </cell>
          <cell r="AL82" t="str">
            <v>已婚</v>
          </cell>
          <cell r="AM82" t="str">
            <v>1968-05-22</v>
          </cell>
          <cell r="AN82">
            <v>57</v>
          </cell>
          <cell r="AO82" t="str">
            <v>1987年</v>
          </cell>
          <cell r="AP82" t="str">
            <v>河北</v>
          </cell>
          <cell r="AQ82" t="str">
            <v>河北省张家口市怀来县大黄庄镇大黄庄村0263号</v>
          </cell>
        </row>
        <row r="83">
          <cell r="C83" t="str">
            <v>孙刚</v>
          </cell>
          <cell r="D83" t="str">
            <v>男</v>
          </cell>
          <cell r="E83" t="str">
            <v>前台</v>
          </cell>
          <cell r="F83" t="str">
            <v>河北光华荣昌汽车部件有限公司</v>
          </cell>
          <cell r="G83" t="str">
            <v>座椅事业一部--座椅厂</v>
          </cell>
          <cell r="H83" t="str">
            <v>座椅总装车间</v>
          </cell>
          <cell r="I83" t="str">
            <v>组装工</v>
          </cell>
          <cell r="J83" t="str">
            <v>/</v>
          </cell>
          <cell r="K83" t="str">
            <v>河北</v>
          </cell>
          <cell r="L83" t="str">
            <v>河北工厂</v>
          </cell>
          <cell r="M83" t="str">
            <v>劳动合同</v>
          </cell>
          <cell r="N83" t="str">
            <v>是</v>
          </cell>
          <cell r="O83" t="str">
            <v>否</v>
          </cell>
          <cell r="P83" t="str">
            <v>正式工</v>
          </cell>
          <cell r="Q83" t="str">
            <v>生产类</v>
          </cell>
          <cell r="R83" t="str">
            <v>直接人员</v>
          </cell>
          <cell r="S83">
            <v>44331</v>
          </cell>
          <cell r="T83">
            <v>4</v>
          </cell>
          <cell r="U83">
            <v>45931</v>
          </cell>
          <cell r="V83" t="str">
            <v>调入</v>
          </cell>
          <cell r="W83" t="str">
            <v>19818462515</v>
          </cell>
          <cell r="X83" t="str">
            <v>父亲</v>
          </cell>
          <cell r="Y83" t="str">
            <v>15031695470</v>
          </cell>
          <cell r="Z83" t="str">
            <v>中专</v>
          </cell>
          <cell r="AA83">
            <v>45139</v>
          </cell>
          <cell r="AB83" t="str">
            <v>长春大学</v>
          </cell>
          <cell r="AC83" t="str">
            <v>汽车检测与维修</v>
          </cell>
          <cell r="AD83" t="str">
            <v>统招</v>
          </cell>
          <cell r="AE83" t="str">
            <v>中专</v>
          </cell>
          <cell r="AF83">
            <v>45139</v>
          </cell>
          <cell r="AG83" t="str">
            <v>长春大学</v>
          </cell>
          <cell r="AH83" t="str">
            <v>汽车检测与维修</v>
          </cell>
          <cell r="AI83" t="str">
            <v>统招</v>
          </cell>
          <cell r="AJ83" t="str">
            <v>汉</v>
          </cell>
          <cell r="AK83" t="str">
            <v>群众</v>
          </cell>
          <cell r="AL83" t="str">
            <v>已婚</v>
          </cell>
          <cell r="AM83" t="str">
            <v>1980-02-15</v>
          </cell>
          <cell r="AN83">
            <v>45</v>
          </cell>
          <cell r="AO83" t="str">
            <v>2016年</v>
          </cell>
          <cell r="AP83" t="str">
            <v>河北</v>
          </cell>
          <cell r="AQ83" t="str">
            <v>河北省承德市平泉县杨树岭镇北地村七组311号</v>
          </cell>
        </row>
        <row r="84">
          <cell r="C84" t="str">
            <v>徐亚新</v>
          </cell>
          <cell r="D84" t="str">
            <v>女</v>
          </cell>
          <cell r="E84" t="str">
            <v>前台</v>
          </cell>
          <cell r="F84" t="str">
            <v>河北光华荣昌汽车部件有限公司</v>
          </cell>
          <cell r="G84" t="str">
            <v>后视镜事业部</v>
          </cell>
          <cell r="H84" t="str">
            <v>物料科</v>
          </cell>
          <cell r="I84" t="str">
            <v>注塑件库管员</v>
          </cell>
          <cell r="J84" t="str">
            <v>/</v>
          </cell>
          <cell r="K84" t="str">
            <v>河北</v>
          </cell>
          <cell r="L84" t="str">
            <v>河北工厂</v>
          </cell>
          <cell r="M84" t="str">
            <v>劳动合同</v>
          </cell>
          <cell r="N84" t="str">
            <v>是</v>
          </cell>
          <cell r="O84" t="str">
            <v>否</v>
          </cell>
          <cell r="P84" t="str">
            <v>正式工</v>
          </cell>
          <cell r="Q84" t="str">
            <v>生产类</v>
          </cell>
          <cell r="R84" t="str">
            <v>间接人员</v>
          </cell>
          <cell r="S84">
            <v>44964</v>
          </cell>
          <cell r="T84">
            <v>2</v>
          </cell>
          <cell r="U84">
            <v>45271</v>
          </cell>
          <cell r="V84" t="str">
            <v>调入</v>
          </cell>
          <cell r="W84">
            <v>15631746444</v>
          </cell>
          <cell r="X84" t="str">
            <v>赵占英</v>
          </cell>
          <cell r="Y84">
            <v>18632759825</v>
          </cell>
          <cell r="Z84" t="str">
            <v>大专</v>
          </cell>
          <cell r="AA84">
            <v>42887</v>
          </cell>
          <cell r="AB84" t="str">
            <v>石家庄财经职业学院</v>
          </cell>
          <cell r="AC84" t="str">
            <v>工商企业管理</v>
          </cell>
          <cell r="AD84" t="str">
            <v>统招</v>
          </cell>
          <cell r="AE84" t="str">
            <v>本科</v>
          </cell>
          <cell r="AF84">
            <v>45839</v>
          </cell>
          <cell r="AG84" t="str">
            <v>沧州广播电视大学</v>
          </cell>
          <cell r="AH84" t="str">
            <v>工商企业管理</v>
          </cell>
          <cell r="AI84" t="str">
            <v>成考</v>
          </cell>
          <cell r="AJ84" t="str">
            <v>汉</v>
          </cell>
          <cell r="AK84" t="str">
            <v>群众</v>
          </cell>
          <cell r="AL84" t="str">
            <v>未婚</v>
          </cell>
          <cell r="AM84" t="str">
            <v>1995-12-10</v>
          </cell>
          <cell r="AN84">
            <v>29</v>
          </cell>
          <cell r="AO84">
            <v>40452</v>
          </cell>
          <cell r="AP84" t="str">
            <v>河北</v>
          </cell>
          <cell r="AQ84" t="str">
            <v>河北省黄市常郭镇周郭庄村268号</v>
          </cell>
        </row>
        <row r="85">
          <cell r="C85" t="str">
            <v>李冲冲</v>
          </cell>
          <cell r="D85" t="str">
            <v>男</v>
          </cell>
          <cell r="E85" t="str">
            <v>前台</v>
          </cell>
          <cell r="F85" t="str">
            <v>河北光华荣昌汽车部件有限公司</v>
          </cell>
          <cell r="G85" t="str">
            <v>后视镜事业部</v>
          </cell>
          <cell r="H85" t="str">
            <v>物料科</v>
          </cell>
          <cell r="I85" t="str">
            <v>后视镜/库管员</v>
          </cell>
          <cell r="J85" t="str">
            <v>/</v>
          </cell>
          <cell r="K85" t="str">
            <v>河北</v>
          </cell>
          <cell r="L85" t="str">
            <v>河北工厂</v>
          </cell>
          <cell r="M85" t="str">
            <v>劳动合同</v>
          </cell>
          <cell r="N85" t="str">
            <v>是</v>
          </cell>
          <cell r="O85" t="str">
            <v>否</v>
          </cell>
          <cell r="P85" t="str">
            <v>正式工</v>
          </cell>
          <cell r="Q85" t="str">
            <v>生产类</v>
          </cell>
          <cell r="R85" t="str">
            <v>间接人员</v>
          </cell>
          <cell r="S85">
            <v>44066</v>
          </cell>
          <cell r="T85">
            <v>5</v>
          </cell>
        </row>
        <row r="85">
          <cell r="W85">
            <v>19831788290</v>
          </cell>
          <cell r="X85" t="str">
            <v>李厚军 </v>
          </cell>
          <cell r="Y85">
            <v>13833701686</v>
          </cell>
          <cell r="Z85" t="str">
            <v>高中</v>
          </cell>
          <cell r="AA85">
            <v>41426</v>
          </cell>
          <cell r="AB85" t="str">
            <v>内蒙古第五中学</v>
          </cell>
          <cell r="AC85" t="str">
            <v>无</v>
          </cell>
          <cell r="AD85" t="str">
            <v>统招</v>
          </cell>
          <cell r="AE85" t="str">
            <v>高中</v>
          </cell>
          <cell r="AF85">
            <v>41426</v>
          </cell>
          <cell r="AG85" t="str">
            <v>内蒙古第五中学</v>
          </cell>
          <cell r="AH85" t="str">
            <v>无</v>
          </cell>
          <cell r="AI85" t="str">
            <v>统招</v>
          </cell>
          <cell r="AJ85" t="str">
            <v>汉</v>
          </cell>
          <cell r="AK85" t="str">
            <v>群众</v>
          </cell>
          <cell r="AL85" t="str">
            <v>已婚</v>
          </cell>
          <cell r="AM85" t="str">
            <v>1993-03-10</v>
          </cell>
          <cell r="AN85">
            <v>32</v>
          </cell>
          <cell r="AO85" t="str">
            <v>2012年</v>
          </cell>
          <cell r="AP85" t="str">
            <v>河北</v>
          </cell>
          <cell r="AQ85" t="str">
            <v>河北省黄骅市西内环路开发二区开发2号楼3单元203室</v>
          </cell>
        </row>
        <row r="86">
          <cell r="C86" t="str">
            <v>张海霞</v>
          </cell>
          <cell r="D86" t="str">
            <v>女</v>
          </cell>
          <cell r="E86" t="str">
            <v>前台</v>
          </cell>
          <cell r="F86" t="str">
            <v>河北光华荣昌汽车部件有限公司</v>
          </cell>
          <cell r="G86" t="str">
            <v>后视镜事业部</v>
          </cell>
          <cell r="H86" t="str">
            <v>物料科</v>
          </cell>
          <cell r="I86" t="str">
            <v>后视镜/库管员</v>
          </cell>
          <cell r="J86" t="str">
            <v>/</v>
          </cell>
          <cell r="K86" t="str">
            <v>河北</v>
          </cell>
          <cell r="L86" t="str">
            <v>河北工厂</v>
          </cell>
          <cell r="M86" t="str">
            <v>劳动合同</v>
          </cell>
          <cell r="N86" t="str">
            <v>是</v>
          </cell>
          <cell r="O86" t="str">
            <v>否</v>
          </cell>
          <cell r="P86" t="str">
            <v>正式工</v>
          </cell>
          <cell r="Q86" t="str">
            <v>生产类</v>
          </cell>
          <cell r="R86" t="str">
            <v>间接人员</v>
          </cell>
          <cell r="S86">
            <v>44550</v>
          </cell>
          <cell r="T86">
            <v>3</v>
          </cell>
        </row>
        <row r="86">
          <cell r="W86">
            <v>15100817886</v>
          </cell>
          <cell r="X86" t="str">
            <v>配偶</v>
          </cell>
          <cell r="Y86">
            <v>18330724067</v>
          </cell>
          <cell r="Z86" t="str">
            <v>中专</v>
          </cell>
          <cell r="AA86">
            <v>41061</v>
          </cell>
          <cell r="AB86" t="str">
            <v>德州汽摩学院</v>
          </cell>
          <cell r="AC86" t="str">
            <v>太阳能与沼气</v>
          </cell>
          <cell r="AD86" t="str">
            <v>统招</v>
          </cell>
          <cell r="AE86" t="str">
            <v>大专</v>
          </cell>
          <cell r="AF86">
            <v>41821</v>
          </cell>
          <cell r="AG86" t="str">
            <v>北京航空航天大学</v>
          </cell>
          <cell r="AH86" t="str">
            <v>机电一体化</v>
          </cell>
          <cell r="AI86" t="str">
            <v>成考</v>
          </cell>
          <cell r="AJ86" t="str">
            <v>汉</v>
          </cell>
          <cell r="AK86" t="str">
            <v>群众</v>
          </cell>
          <cell r="AL86" t="str">
            <v>已婚</v>
          </cell>
          <cell r="AM86" t="str">
            <v>1994-01-09</v>
          </cell>
          <cell r="AN86">
            <v>31</v>
          </cell>
          <cell r="AO86" t="str">
            <v>2012年</v>
          </cell>
          <cell r="AP86" t="str">
            <v>河北</v>
          </cell>
          <cell r="AQ86" t="str">
            <v>河北省沧州市盐山县杨集乡新风桥村39号</v>
          </cell>
        </row>
        <row r="87">
          <cell r="C87" t="str">
            <v>王建娥</v>
          </cell>
          <cell r="D87" t="str">
            <v>女</v>
          </cell>
          <cell r="E87" t="str">
            <v>前台</v>
          </cell>
          <cell r="F87" t="str">
            <v>河北光华荣昌汽车部件有限公司</v>
          </cell>
          <cell r="G87" t="str">
            <v>后视镜事业部</v>
          </cell>
          <cell r="H87" t="str">
            <v>物料科</v>
          </cell>
          <cell r="I87" t="str">
            <v>后视镜/库管员</v>
          </cell>
          <cell r="J87" t="str">
            <v>/</v>
          </cell>
          <cell r="K87" t="str">
            <v>河北</v>
          </cell>
          <cell r="L87" t="str">
            <v>河北工厂</v>
          </cell>
          <cell r="M87" t="str">
            <v>劳动合同</v>
          </cell>
          <cell r="N87" t="str">
            <v>是</v>
          </cell>
          <cell r="O87" t="str">
            <v>否</v>
          </cell>
          <cell r="P87" t="str">
            <v>正式工</v>
          </cell>
          <cell r="Q87" t="str">
            <v>生产类</v>
          </cell>
          <cell r="R87" t="str">
            <v>间接人员</v>
          </cell>
          <cell r="S87">
            <v>44806</v>
          </cell>
          <cell r="T87">
            <v>3</v>
          </cell>
        </row>
        <row r="87">
          <cell r="W87">
            <v>13582741367</v>
          </cell>
          <cell r="X87" t="str">
            <v>配偶</v>
          </cell>
          <cell r="Y87">
            <v>15832755757</v>
          </cell>
          <cell r="Z87" t="str">
            <v>初中</v>
          </cell>
          <cell r="AA87">
            <v>37043</v>
          </cell>
          <cell r="AB87" t="str">
            <v>黄骅市第四中学</v>
          </cell>
          <cell r="AC87" t="str">
            <v>无</v>
          </cell>
          <cell r="AD87" t="str">
            <v>统招</v>
          </cell>
          <cell r="AE87" t="str">
            <v>初中</v>
          </cell>
          <cell r="AF87">
            <v>37043</v>
          </cell>
          <cell r="AG87" t="str">
            <v>黄骅市第四中学</v>
          </cell>
          <cell r="AH87" t="str">
            <v>无</v>
          </cell>
          <cell r="AI87" t="str">
            <v>统招</v>
          </cell>
          <cell r="AJ87" t="str">
            <v>汉</v>
          </cell>
          <cell r="AK87" t="str">
            <v>群众</v>
          </cell>
          <cell r="AL87" t="str">
            <v>已婚</v>
          </cell>
          <cell r="AM87" t="str">
            <v>1983-12-10</v>
          </cell>
          <cell r="AN87">
            <v>41</v>
          </cell>
          <cell r="AO87" t="str">
            <v>2001年</v>
          </cell>
          <cell r="AP87" t="str">
            <v>河北</v>
          </cell>
          <cell r="AQ87" t="str">
            <v>河北省沧州市沧县风化店乡大白冢村279号</v>
          </cell>
        </row>
        <row r="88">
          <cell r="C88" t="str">
            <v>张俊新</v>
          </cell>
          <cell r="D88" t="str">
            <v>男</v>
          </cell>
          <cell r="E88" t="str">
            <v>前台</v>
          </cell>
          <cell r="F88" t="str">
            <v>河北光华荣昌汽车部件有限公司</v>
          </cell>
          <cell r="G88" t="str">
            <v>座椅事业一部--座椅厂</v>
          </cell>
          <cell r="H88" t="str">
            <v>生产管理科</v>
          </cell>
          <cell r="I88" t="str">
            <v>H6上料工</v>
          </cell>
          <cell r="J88" t="str">
            <v>/</v>
          </cell>
          <cell r="K88" t="str">
            <v>河北</v>
          </cell>
          <cell r="L88" t="str">
            <v>河北工厂</v>
          </cell>
          <cell r="M88" t="str">
            <v>劳动合同</v>
          </cell>
          <cell r="N88" t="str">
            <v>是</v>
          </cell>
          <cell r="O88" t="str">
            <v>否</v>
          </cell>
          <cell r="P88" t="str">
            <v>正式工</v>
          </cell>
          <cell r="Q88" t="str">
            <v>生产类</v>
          </cell>
          <cell r="R88" t="str">
            <v>间接人员</v>
          </cell>
          <cell r="S88">
            <v>41221</v>
          </cell>
          <cell r="T88">
            <v>13</v>
          </cell>
          <cell r="U88">
            <v>45211</v>
          </cell>
          <cell r="V88" t="str">
            <v>调入</v>
          </cell>
          <cell r="W88">
            <v>13230763626</v>
          </cell>
        </row>
        <row r="88">
          <cell r="Y88">
            <v>19103272790</v>
          </cell>
          <cell r="Z88" t="str">
            <v>初中</v>
          </cell>
          <cell r="AA88">
            <v>30468</v>
          </cell>
          <cell r="AB88" t="str">
            <v>黄骅镇中</v>
          </cell>
          <cell r="AC88" t="str">
            <v>无</v>
          </cell>
          <cell r="AD88" t="str">
            <v>统招</v>
          </cell>
          <cell r="AE88" t="str">
            <v>初中</v>
          </cell>
          <cell r="AF88">
            <v>30468</v>
          </cell>
          <cell r="AG88" t="str">
            <v>黄骅镇中</v>
          </cell>
          <cell r="AH88" t="str">
            <v>无</v>
          </cell>
          <cell r="AI88" t="str">
            <v>统招</v>
          </cell>
          <cell r="AJ88" t="str">
            <v>汉</v>
          </cell>
          <cell r="AK88" t="str">
            <v>群众</v>
          </cell>
          <cell r="AL88" t="str">
            <v>已婚</v>
          </cell>
          <cell r="AM88" t="str">
            <v>1967-01-29</v>
          </cell>
          <cell r="AN88">
            <v>58</v>
          </cell>
          <cell r="AO88" t="str">
            <v>1989年</v>
          </cell>
          <cell r="AP88" t="str">
            <v>河北</v>
          </cell>
          <cell r="AQ88" t="str">
            <v>河北省黄骅市黄骅镇张常庄村136号</v>
          </cell>
        </row>
        <row r="89">
          <cell r="C89" t="str">
            <v>王玲玲</v>
          </cell>
          <cell r="D89" t="str">
            <v>女</v>
          </cell>
          <cell r="E89" t="str">
            <v>前台</v>
          </cell>
          <cell r="F89" t="str">
            <v>河北光华荣昌汽车部件有限公司</v>
          </cell>
          <cell r="G89" t="str">
            <v>后视镜事业部</v>
          </cell>
          <cell r="H89" t="str">
            <v>物料科</v>
          </cell>
          <cell r="I89" t="str">
            <v>后视镜/理货员</v>
          </cell>
          <cell r="J89" t="str">
            <v>/</v>
          </cell>
          <cell r="K89" t="str">
            <v>河北</v>
          </cell>
          <cell r="L89" t="str">
            <v>河北工厂</v>
          </cell>
          <cell r="M89" t="str">
            <v>劳动合同</v>
          </cell>
          <cell r="N89" t="str">
            <v>是</v>
          </cell>
          <cell r="O89" t="str">
            <v>否</v>
          </cell>
          <cell r="P89" t="str">
            <v>正式工</v>
          </cell>
          <cell r="Q89" t="str">
            <v>生产类</v>
          </cell>
          <cell r="R89" t="str">
            <v>间接人员</v>
          </cell>
          <cell r="S89">
            <v>44550</v>
          </cell>
          <cell r="T89">
            <v>3</v>
          </cell>
        </row>
        <row r="89">
          <cell r="W89" t="str">
            <v>18003176309</v>
          </cell>
          <cell r="X89" t="str">
            <v>配偶</v>
          </cell>
          <cell r="Y89">
            <v>13930772745</v>
          </cell>
          <cell r="Z89" t="str">
            <v>高中</v>
          </cell>
          <cell r="AA89">
            <v>34486</v>
          </cell>
          <cell r="AB89" t="str">
            <v>衡水市梁集中学</v>
          </cell>
          <cell r="AC89" t="str">
            <v>无</v>
          </cell>
          <cell r="AD89" t="str">
            <v>统招</v>
          </cell>
          <cell r="AE89" t="str">
            <v>高中</v>
          </cell>
          <cell r="AF89">
            <v>34486</v>
          </cell>
          <cell r="AG89" t="str">
            <v>衡水市梁集中学</v>
          </cell>
          <cell r="AH89" t="str">
            <v>无</v>
          </cell>
          <cell r="AI89" t="str">
            <v>统招</v>
          </cell>
          <cell r="AJ89" t="str">
            <v>汉</v>
          </cell>
          <cell r="AK89" t="str">
            <v>群众</v>
          </cell>
          <cell r="AL89" t="str">
            <v>已婚</v>
          </cell>
          <cell r="AM89" t="str">
            <v>1977-07-18</v>
          </cell>
          <cell r="AN89">
            <v>48</v>
          </cell>
          <cell r="AO89" t="str">
            <v>1997年</v>
          </cell>
          <cell r="AP89" t="str">
            <v>河北</v>
          </cell>
          <cell r="AQ89" t="str">
            <v>河北省黄骅市信誉楼大街一区993号</v>
          </cell>
        </row>
        <row r="90">
          <cell r="C90" t="str">
            <v>董岗生</v>
          </cell>
          <cell r="D90" t="str">
            <v>男</v>
          </cell>
          <cell r="E90" t="str">
            <v>中台</v>
          </cell>
          <cell r="F90" t="str">
            <v>河北光华荣昌汽车部件有限公司</v>
          </cell>
          <cell r="G90" t="str">
            <v>河北物业部</v>
          </cell>
          <cell r="H90" t="str">
            <v>物业部</v>
          </cell>
          <cell r="I90" t="str">
            <v>物业经理</v>
          </cell>
          <cell r="J90" t="str">
            <v>/</v>
          </cell>
          <cell r="K90" t="str">
            <v>河北</v>
          </cell>
          <cell r="L90" t="str">
            <v>河北工厂</v>
          </cell>
          <cell r="M90" t="str">
            <v>劳动合同</v>
          </cell>
          <cell r="N90" t="str">
            <v>是</v>
          </cell>
          <cell r="O90" t="str">
            <v>否</v>
          </cell>
          <cell r="P90" t="str">
            <v>正式工</v>
          </cell>
          <cell r="Q90" t="str">
            <v>生产类</v>
          </cell>
          <cell r="R90" t="str">
            <v>间接人员</v>
          </cell>
          <cell r="S90">
            <v>37535</v>
          </cell>
          <cell r="T90">
            <v>23</v>
          </cell>
        </row>
        <row r="90">
          <cell r="W90">
            <v>15511724003</v>
          </cell>
        </row>
        <row r="90">
          <cell r="Y90">
            <v>15031713729</v>
          </cell>
          <cell r="Z90" t="str">
            <v>— —</v>
          </cell>
          <cell r="AA90" t="str">
            <v>— —</v>
          </cell>
          <cell r="AB90" t="str">
            <v>— —</v>
          </cell>
          <cell r="AC90" t="str">
            <v>— —</v>
          </cell>
          <cell r="AD90" t="str">
            <v>— —</v>
          </cell>
          <cell r="AE90" t="str">
            <v>大专</v>
          </cell>
          <cell r="AF90">
            <v>32690</v>
          </cell>
          <cell r="AG90" t="str">
            <v>沧州电大</v>
          </cell>
          <cell r="AH90" t="str">
            <v>电气自动化</v>
          </cell>
          <cell r="AI90" t="str">
            <v>成考</v>
          </cell>
          <cell r="AJ90" t="str">
            <v>汉</v>
          </cell>
          <cell r="AK90" t="str">
            <v>群众</v>
          </cell>
          <cell r="AL90" t="str">
            <v>已婚</v>
          </cell>
          <cell r="AM90" t="str">
            <v>1966-11-19</v>
          </cell>
          <cell r="AN90">
            <v>59</v>
          </cell>
          <cell r="AO90">
            <v>32690</v>
          </cell>
          <cell r="AP90" t="str">
            <v>河北</v>
          </cell>
          <cell r="AQ90" t="str">
            <v>河北省黄骅市华东街碱厂小区46号南楼4单元101室</v>
          </cell>
        </row>
        <row r="91">
          <cell r="C91" t="str">
            <v>张泽</v>
          </cell>
          <cell r="D91" t="str">
            <v>男</v>
          </cell>
          <cell r="E91" t="str">
            <v>前台</v>
          </cell>
          <cell r="F91" t="str">
            <v>河北光华荣昌汽车部件有限公司</v>
          </cell>
          <cell r="G91" t="str">
            <v>座椅事业一部--金属件厂</v>
          </cell>
          <cell r="H91" t="str">
            <v>制造技术部-TPM</v>
          </cell>
          <cell r="I91" t="str">
            <v>弯管冲压保全</v>
          </cell>
          <cell r="J91" t="str">
            <v>/</v>
          </cell>
          <cell r="K91" t="str">
            <v>河北</v>
          </cell>
          <cell r="L91" t="str">
            <v>河北工厂</v>
          </cell>
          <cell r="M91" t="str">
            <v>劳动合同</v>
          </cell>
          <cell r="N91" t="str">
            <v>是</v>
          </cell>
          <cell r="O91" t="str">
            <v>否</v>
          </cell>
          <cell r="P91" t="str">
            <v>正式工</v>
          </cell>
          <cell r="Q91" t="str">
            <v>生产类</v>
          </cell>
          <cell r="R91" t="str">
            <v>直接人员</v>
          </cell>
          <cell r="S91">
            <v>41293</v>
          </cell>
          <cell r="T91">
            <v>12</v>
          </cell>
          <cell r="U91" t="str">
            <v>2020.11.1</v>
          </cell>
          <cell r="V91" t="str">
            <v>2020/11/01由前工序转入设备部</v>
          </cell>
          <cell r="W91">
            <v>13833796927</v>
          </cell>
          <cell r="X91" t="str">
            <v>家人</v>
          </cell>
          <cell r="Y91">
            <v>19933878110</v>
          </cell>
          <cell r="Z91" t="str">
            <v>高中</v>
          </cell>
          <cell r="AA91">
            <v>39965</v>
          </cell>
          <cell r="AB91" t="str">
            <v>黄骅职中</v>
          </cell>
          <cell r="AC91" t="str">
            <v>汽车制造与维修</v>
          </cell>
          <cell r="AD91" t="str">
            <v>统招</v>
          </cell>
          <cell r="AE91" t="str">
            <v>大专</v>
          </cell>
          <cell r="AF91">
            <v>41395</v>
          </cell>
          <cell r="AG91" t="str">
            <v>河北科技大学</v>
          </cell>
          <cell r="AH91" t="str">
            <v>汽车制造</v>
          </cell>
          <cell r="AI91" t="str">
            <v>自考</v>
          </cell>
          <cell r="AJ91" t="str">
            <v>汉</v>
          </cell>
          <cell r="AK91" t="str">
            <v>群众</v>
          </cell>
          <cell r="AL91" t="str">
            <v>已婚</v>
          </cell>
          <cell r="AM91" t="str">
            <v>1996-06-25</v>
          </cell>
          <cell r="AN91">
            <v>29</v>
          </cell>
          <cell r="AO91" t="str">
            <v>2009年</v>
          </cell>
          <cell r="AP91" t="str">
            <v>河北</v>
          </cell>
          <cell r="AQ91" t="str">
            <v>河北省黄骅市南大港农场建筑公司家属院一排58号</v>
          </cell>
        </row>
        <row r="92">
          <cell r="C92" t="str">
            <v>田增军</v>
          </cell>
          <cell r="D92" t="str">
            <v>男</v>
          </cell>
          <cell r="E92" t="str">
            <v>前台</v>
          </cell>
          <cell r="F92" t="str">
            <v>河北光华荣昌汽车部件有限公司</v>
          </cell>
          <cell r="G92" t="str">
            <v>后视镜事业部</v>
          </cell>
          <cell r="H92" t="str">
            <v>注塑车间</v>
          </cell>
          <cell r="I92" t="str">
            <v>维修保全</v>
          </cell>
          <cell r="J92" t="str">
            <v>/</v>
          </cell>
          <cell r="K92" t="str">
            <v>河北</v>
          </cell>
          <cell r="L92" t="str">
            <v>河北工厂</v>
          </cell>
          <cell r="M92" t="str">
            <v>劳动合同</v>
          </cell>
          <cell r="N92" t="str">
            <v>是</v>
          </cell>
          <cell r="O92" t="str">
            <v>否</v>
          </cell>
          <cell r="P92" t="str">
            <v>正式工</v>
          </cell>
          <cell r="Q92" t="str">
            <v>生产类</v>
          </cell>
          <cell r="R92" t="str">
            <v>直接人员</v>
          </cell>
          <cell r="S92">
            <v>43885</v>
          </cell>
          <cell r="T92">
            <v>5</v>
          </cell>
        </row>
        <row r="92">
          <cell r="W92">
            <v>13833727887</v>
          </cell>
          <cell r="X92" t="str">
            <v>配偶</v>
          </cell>
          <cell r="Y92">
            <v>13932741213</v>
          </cell>
          <cell r="Z92" t="str">
            <v>初中</v>
          </cell>
          <cell r="AA92">
            <v>35309</v>
          </cell>
          <cell r="AB92" t="str">
            <v>黄骅二中</v>
          </cell>
          <cell r="AC92" t="str">
            <v>无</v>
          </cell>
          <cell r="AD92" t="str">
            <v>统招</v>
          </cell>
          <cell r="AE92" t="str">
            <v>初中</v>
          </cell>
          <cell r="AF92">
            <v>35309</v>
          </cell>
          <cell r="AG92" t="str">
            <v>黄骅二中</v>
          </cell>
          <cell r="AH92" t="str">
            <v>无</v>
          </cell>
          <cell r="AI92" t="str">
            <v>统招</v>
          </cell>
          <cell r="AJ92" t="str">
            <v>汉</v>
          </cell>
          <cell r="AK92" t="str">
            <v>群众</v>
          </cell>
          <cell r="AL92" t="str">
            <v>已婚</v>
          </cell>
          <cell r="AM92" t="str">
            <v>1979-05-10</v>
          </cell>
          <cell r="AN92">
            <v>46</v>
          </cell>
          <cell r="AO92" t="str">
            <v>1997年</v>
          </cell>
          <cell r="AP92" t="str">
            <v>河北</v>
          </cell>
          <cell r="AQ92" t="str">
            <v>河北省黄骅市迎宾大街七一小区七一家属楼2栋2单元302室</v>
          </cell>
        </row>
        <row r="93">
          <cell r="C93" t="str">
            <v>薛维新</v>
          </cell>
          <cell r="D93" t="str">
            <v>男</v>
          </cell>
          <cell r="E93" t="str">
            <v>前台</v>
          </cell>
          <cell r="F93" t="str">
            <v>河北光华荣昌汽车部件有限公司</v>
          </cell>
          <cell r="G93" t="str">
            <v>座椅事业一部--座椅厂</v>
          </cell>
          <cell r="H93" t="str">
            <v>制造技术部-TPM</v>
          </cell>
          <cell r="I93" t="str">
            <v>发泡保全</v>
          </cell>
          <cell r="J93" t="str">
            <v>/</v>
          </cell>
          <cell r="K93" t="str">
            <v>河北</v>
          </cell>
          <cell r="L93" t="str">
            <v>河北工厂</v>
          </cell>
          <cell r="M93" t="str">
            <v>劳动合同</v>
          </cell>
          <cell r="N93" t="str">
            <v>是</v>
          </cell>
          <cell r="O93" t="str">
            <v>否</v>
          </cell>
          <cell r="P93" t="str">
            <v>正式工</v>
          </cell>
          <cell r="Q93" t="str">
            <v>生产类</v>
          </cell>
          <cell r="R93" t="str">
            <v>直接人员</v>
          </cell>
          <cell r="S93">
            <v>43200</v>
          </cell>
          <cell r="T93">
            <v>7</v>
          </cell>
        </row>
        <row r="93">
          <cell r="W93">
            <v>17631785619</v>
          </cell>
          <cell r="X93" t="str">
            <v>配偶</v>
          </cell>
          <cell r="Y93">
            <v>13633397752</v>
          </cell>
          <cell r="Z93" t="str">
            <v>初中</v>
          </cell>
          <cell r="AA93">
            <v>29738</v>
          </cell>
          <cell r="AB93" t="str">
            <v>阳泉中学</v>
          </cell>
          <cell r="AC93" t="str">
            <v>无</v>
          </cell>
          <cell r="AD93" t="str">
            <v>统招</v>
          </cell>
          <cell r="AE93" t="str">
            <v>初中</v>
          </cell>
          <cell r="AF93">
            <v>29738</v>
          </cell>
          <cell r="AG93" t="str">
            <v>阳泉中学</v>
          </cell>
          <cell r="AH93" t="str">
            <v>无</v>
          </cell>
          <cell r="AI93" t="str">
            <v>统招</v>
          </cell>
          <cell r="AJ93" t="str">
            <v>汉</v>
          </cell>
          <cell r="AK93" t="str">
            <v>群众</v>
          </cell>
          <cell r="AL93" t="str">
            <v>已婚</v>
          </cell>
          <cell r="AM93" t="str">
            <v>1965-10-31</v>
          </cell>
          <cell r="AN93">
            <v>60</v>
          </cell>
          <cell r="AO93" t="str">
            <v>1981年</v>
          </cell>
          <cell r="AP93" t="str">
            <v>河北</v>
          </cell>
          <cell r="AQ93" t="str">
            <v>河北省张家口市阳原县西城镇职中路1巷13排4号</v>
          </cell>
        </row>
        <row r="94">
          <cell r="C94" t="str">
            <v>王化涛</v>
          </cell>
          <cell r="D94" t="str">
            <v>男</v>
          </cell>
          <cell r="E94" t="str">
            <v>前台</v>
          </cell>
          <cell r="F94" t="str">
            <v>河北光华荣昌汽车部件有限公司</v>
          </cell>
          <cell r="G94" t="str">
            <v>座椅事业一部--座椅厂</v>
          </cell>
          <cell r="H94" t="str">
            <v>制造技术部-TPM</v>
          </cell>
          <cell r="I94" t="str">
            <v>座椅总装维修保全</v>
          </cell>
          <cell r="J94" t="str">
            <v>/</v>
          </cell>
          <cell r="K94" t="str">
            <v>河北</v>
          </cell>
          <cell r="L94" t="str">
            <v>河北工厂</v>
          </cell>
          <cell r="M94" t="str">
            <v>劳动合同</v>
          </cell>
          <cell r="N94" t="str">
            <v>是</v>
          </cell>
          <cell r="O94" t="str">
            <v>否</v>
          </cell>
          <cell r="P94" t="str">
            <v>正式工</v>
          </cell>
          <cell r="Q94" t="str">
            <v>生产类</v>
          </cell>
          <cell r="R94" t="str">
            <v>直接人员</v>
          </cell>
          <cell r="S94">
            <v>44558</v>
          </cell>
          <cell r="T94">
            <v>3</v>
          </cell>
        </row>
        <row r="94">
          <cell r="W94" t="str">
            <v>17772654380</v>
          </cell>
          <cell r="X94" t="str">
            <v>配偶</v>
          </cell>
          <cell r="Y94">
            <v>18733798207</v>
          </cell>
          <cell r="Z94" t="str">
            <v>— —</v>
          </cell>
          <cell r="AA94" t="str">
            <v>— —</v>
          </cell>
          <cell r="AB94" t="str">
            <v>— —</v>
          </cell>
          <cell r="AC94" t="str">
            <v>— —</v>
          </cell>
          <cell r="AD94" t="str">
            <v>— —</v>
          </cell>
          <cell r="AE94" t="str">
            <v>中专</v>
          </cell>
          <cell r="AF94">
            <v>41791</v>
          </cell>
          <cell r="AG94" t="str">
            <v>黄骅职中</v>
          </cell>
          <cell r="AH94" t="str">
            <v>电工电子</v>
          </cell>
          <cell r="AI94" t="str">
            <v>统招</v>
          </cell>
          <cell r="AJ94" t="str">
            <v>汉</v>
          </cell>
          <cell r="AK94" t="str">
            <v>群众</v>
          </cell>
          <cell r="AL94" t="str">
            <v>已婚</v>
          </cell>
          <cell r="AM94" t="str">
            <v>1995-08-04</v>
          </cell>
          <cell r="AN94">
            <v>30</v>
          </cell>
          <cell r="AO94" t="str">
            <v>2014年</v>
          </cell>
          <cell r="AP94" t="str">
            <v>河北</v>
          </cell>
          <cell r="AQ94" t="str">
            <v>河北省黄骅市羊二庄镇西花寨村27号</v>
          </cell>
        </row>
        <row r="95">
          <cell r="C95" t="str">
            <v>阚兵兵</v>
          </cell>
          <cell r="D95" t="str">
            <v>男</v>
          </cell>
          <cell r="E95" t="str">
            <v>前台</v>
          </cell>
          <cell r="F95" t="str">
            <v>河北光华荣昌汽车部件有限公司</v>
          </cell>
          <cell r="G95" t="str">
            <v>座椅事业一部--金属件厂</v>
          </cell>
          <cell r="H95" t="str">
            <v>焊接车间</v>
          </cell>
          <cell r="I95" t="str">
            <v>焊工</v>
          </cell>
          <cell r="J95" t="str">
            <v>/</v>
          </cell>
          <cell r="K95" t="str">
            <v>河北</v>
          </cell>
          <cell r="L95" t="str">
            <v>河北工厂</v>
          </cell>
          <cell r="M95" t="str">
            <v>劳动合同</v>
          </cell>
          <cell r="N95" t="str">
            <v>是</v>
          </cell>
          <cell r="O95" t="str">
            <v>否</v>
          </cell>
          <cell r="P95" t="str">
            <v>正式工</v>
          </cell>
          <cell r="Q95" t="str">
            <v>生产类</v>
          </cell>
          <cell r="R95" t="str">
            <v>直接人员</v>
          </cell>
          <cell r="S95">
            <v>41254</v>
          </cell>
          <cell r="T95">
            <v>12</v>
          </cell>
          <cell r="U95" t="str">
            <v>2022.9.22</v>
          </cell>
          <cell r="V95" t="str">
            <v>2022/9/22由焊接车间调整为设备动力科</v>
          </cell>
          <cell r="W95" t="str">
            <v>15297389104</v>
          </cell>
          <cell r="X95" t="str">
            <v>配偶 </v>
          </cell>
          <cell r="Y95">
            <v>15227583895</v>
          </cell>
          <cell r="Z95" t="str">
            <v>初中</v>
          </cell>
          <cell r="AA95">
            <v>38139</v>
          </cell>
          <cell r="AB95" t="str">
            <v>旧城中学</v>
          </cell>
          <cell r="AC95" t="str">
            <v>无</v>
          </cell>
          <cell r="AD95" t="str">
            <v>统招</v>
          </cell>
          <cell r="AE95" t="str">
            <v>初中</v>
          </cell>
          <cell r="AF95">
            <v>38139</v>
          </cell>
          <cell r="AG95" t="str">
            <v>旧城中学</v>
          </cell>
          <cell r="AH95" t="str">
            <v>无</v>
          </cell>
          <cell r="AI95" t="str">
            <v>统招</v>
          </cell>
          <cell r="AJ95" t="str">
            <v>汉</v>
          </cell>
          <cell r="AK95" t="str">
            <v>群众</v>
          </cell>
          <cell r="AL95" t="str">
            <v>已婚</v>
          </cell>
          <cell r="AM95" t="str">
            <v>1989-11-10</v>
          </cell>
          <cell r="AN95">
            <v>36</v>
          </cell>
          <cell r="AO95" t="str">
            <v>2005年</v>
          </cell>
          <cell r="AP95" t="str">
            <v>河北</v>
          </cell>
          <cell r="AQ95" t="str">
            <v>河北省黄骅市旧城镇阚庄村180号</v>
          </cell>
        </row>
        <row r="96">
          <cell r="C96" t="str">
            <v>房珍珍</v>
          </cell>
          <cell r="D96" t="str">
            <v>女</v>
          </cell>
          <cell r="E96" t="str">
            <v>前台</v>
          </cell>
          <cell r="F96" t="str">
            <v>河北光华荣昌汽车部件有限公司</v>
          </cell>
          <cell r="G96" t="str">
            <v>座椅事业一部--金属件厂</v>
          </cell>
          <cell r="H96" t="str">
            <v>生产管理科</v>
          </cell>
          <cell r="I96" t="str">
            <v>核算员</v>
          </cell>
          <cell r="J96" t="str">
            <v>/</v>
          </cell>
          <cell r="K96" t="str">
            <v>河北</v>
          </cell>
          <cell r="L96" t="str">
            <v>河北工厂</v>
          </cell>
          <cell r="M96" t="str">
            <v>劳动合同</v>
          </cell>
          <cell r="N96" t="str">
            <v>是</v>
          </cell>
          <cell r="O96" t="str">
            <v>否</v>
          </cell>
          <cell r="P96" t="str">
            <v>正式工</v>
          </cell>
          <cell r="Q96" t="str">
            <v>生产类</v>
          </cell>
          <cell r="R96" t="str">
            <v>间接人员</v>
          </cell>
          <cell r="S96">
            <v>44357</v>
          </cell>
          <cell r="T96">
            <v>4</v>
          </cell>
          <cell r="U96" t="str">
            <v>2022.11.30</v>
          </cell>
          <cell r="V96" t="str">
            <v>2022.11.30由综合管理部调入制造部担任核算员</v>
          </cell>
          <cell r="W96">
            <v>15710097167</v>
          </cell>
          <cell r="X96" t="str">
            <v>配偶</v>
          </cell>
          <cell r="Y96">
            <v>16631717960</v>
          </cell>
          <cell r="Z96" t="str">
            <v>大专</v>
          </cell>
          <cell r="AA96">
            <v>42156</v>
          </cell>
          <cell r="AB96" t="str">
            <v>石家庄工商职业学院</v>
          </cell>
          <cell r="AC96" t="str">
            <v>计算机信息管理</v>
          </cell>
          <cell r="AD96" t="str">
            <v>统招</v>
          </cell>
          <cell r="AE96" t="str">
            <v>本科</v>
          </cell>
          <cell r="AF96">
            <v>45078</v>
          </cell>
          <cell r="AG96" t="str">
            <v>燕山大学</v>
          </cell>
          <cell r="AH96" t="str">
            <v>会计</v>
          </cell>
          <cell r="AI96" t="str">
            <v>成考</v>
          </cell>
          <cell r="AJ96" t="str">
            <v>汉</v>
          </cell>
          <cell r="AK96" t="str">
            <v>群众</v>
          </cell>
          <cell r="AL96" t="str">
            <v>已婚</v>
          </cell>
          <cell r="AM96" t="str">
            <v>1991-07-16</v>
          </cell>
          <cell r="AN96">
            <v>34</v>
          </cell>
          <cell r="AO96">
            <v>42156</v>
          </cell>
          <cell r="AP96" t="str">
            <v>河北</v>
          </cell>
          <cell r="AQ96" t="str">
            <v>河北省黄骅市南排河镇张巨河村129号</v>
          </cell>
        </row>
        <row r="97">
          <cell r="C97" t="str">
            <v>翟凤娟</v>
          </cell>
          <cell r="D97" t="str">
            <v>女</v>
          </cell>
          <cell r="E97" t="str">
            <v>前台</v>
          </cell>
          <cell r="F97" t="str">
            <v>河北光华荣昌汽车部件有限公司</v>
          </cell>
          <cell r="G97" t="str">
            <v>座椅事业一部--座椅厂</v>
          </cell>
          <cell r="H97" t="str">
            <v>缝纫车间</v>
          </cell>
          <cell r="I97" t="str">
            <v>缝纫车间主任</v>
          </cell>
          <cell r="J97" t="str">
            <v>/</v>
          </cell>
          <cell r="K97" t="str">
            <v>河北</v>
          </cell>
          <cell r="L97" t="str">
            <v>河北工厂</v>
          </cell>
          <cell r="M97" t="str">
            <v>劳动合同</v>
          </cell>
          <cell r="N97" t="str">
            <v>是</v>
          </cell>
          <cell r="O97" t="str">
            <v>否</v>
          </cell>
          <cell r="P97" t="str">
            <v>正式工</v>
          </cell>
          <cell r="Q97" t="str">
            <v>生产类</v>
          </cell>
          <cell r="R97" t="str">
            <v>间接人员</v>
          </cell>
          <cell r="S97">
            <v>41282</v>
          </cell>
          <cell r="T97">
            <v>12</v>
          </cell>
        </row>
        <row r="97">
          <cell r="W97" t="str">
            <v>19831788706</v>
          </cell>
        </row>
        <row r="97">
          <cell r="Y97">
            <v>13784713871</v>
          </cell>
          <cell r="Z97" t="str">
            <v>高中</v>
          </cell>
          <cell r="AA97">
            <v>34873</v>
          </cell>
          <cell r="AB97" t="str">
            <v>孟村回中</v>
          </cell>
          <cell r="AC97" t="str">
            <v>无</v>
          </cell>
          <cell r="AD97" t="str">
            <v>统招</v>
          </cell>
          <cell r="AE97" t="str">
            <v>大专</v>
          </cell>
          <cell r="AF97">
            <v>45444</v>
          </cell>
          <cell r="AG97" t="str">
            <v>沧州职业技术学院</v>
          </cell>
          <cell r="AH97" t="str">
            <v>工商企业管理</v>
          </cell>
          <cell r="AI97" t="str">
            <v>成考</v>
          </cell>
          <cell r="AJ97" t="str">
            <v>汉</v>
          </cell>
          <cell r="AK97" t="str">
            <v>群众</v>
          </cell>
          <cell r="AL97" t="str">
            <v>已婚</v>
          </cell>
          <cell r="AM97" t="str">
            <v>1982-06-03</v>
          </cell>
          <cell r="AN97">
            <v>43</v>
          </cell>
          <cell r="AO97" t="str">
            <v>2002年</v>
          </cell>
          <cell r="AP97" t="str">
            <v>河北</v>
          </cell>
          <cell r="AQ97" t="str">
            <v>河北省黄骅市常郭镇西泊庄村134号</v>
          </cell>
        </row>
        <row r="98">
          <cell r="C98" t="str">
            <v>王伟</v>
          </cell>
          <cell r="D98" t="str">
            <v>男</v>
          </cell>
          <cell r="E98" t="str">
            <v>前台</v>
          </cell>
          <cell r="F98" t="str">
            <v>河北光华荣昌汽车部件有限公司</v>
          </cell>
          <cell r="G98" t="str">
            <v>座椅事业一部--金属件厂</v>
          </cell>
          <cell r="H98" t="str">
            <v>焊接车间</v>
          </cell>
          <cell r="I98" t="str">
            <v>班组长</v>
          </cell>
          <cell r="J98" t="str">
            <v>/</v>
          </cell>
          <cell r="K98" t="str">
            <v>河北</v>
          </cell>
          <cell r="L98" t="str">
            <v>河北工厂</v>
          </cell>
          <cell r="M98" t="str">
            <v>劳动合同</v>
          </cell>
          <cell r="N98" t="str">
            <v>是</v>
          </cell>
          <cell r="O98" t="str">
            <v>否</v>
          </cell>
          <cell r="P98" t="str">
            <v>正式工</v>
          </cell>
          <cell r="Q98" t="str">
            <v>生产类</v>
          </cell>
          <cell r="R98" t="str">
            <v>直接人员</v>
          </cell>
          <cell r="S98">
            <v>42793</v>
          </cell>
          <cell r="T98">
            <v>8</v>
          </cell>
          <cell r="U98">
            <v>45488</v>
          </cell>
          <cell r="V98" t="str">
            <v>调入</v>
          </cell>
          <cell r="W98">
            <v>13126564144</v>
          </cell>
        </row>
        <row r="98">
          <cell r="Y98">
            <v>15849208513</v>
          </cell>
          <cell r="Z98" t="str">
            <v>高中</v>
          </cell>
          <cell r="AA98">
            <v>39965</v>
          </cell>
          <cell r="AB98" t="str">
            <v>南辛店高中</v>
          </cell>
          <cell r="AC98" t="str">
            <v>无</v>
          </cell>
          <cell r="AD98" t="str">
            <v>统招</v>
          </cell>
          <cell r="AE98" t="str">
            <v>大专</v>
          </cell>
          <cell r="AF98">
            <v>40330</v>
          </cell>
          <cell r="AG98" t="str">
            <v>东北农业大学</v>
          </cell>
          <cell r="AH98" t="str">
            <v>工商管理</v>
          </cell>
          <cell r="AI98" t="str">
            <v>成考</v>
          </cell>
          <cell r="AJ98" t="str">
            <v>汉</v>
          </cell>
          <cell r="AK98" t="str">
            <v>群众</v>
          </cell>
          <cell r="AL98" t="str">
            <v>已婚</v>
          </cell>
          <cell r="AM98" t="str">
            <v>1990-04-02</v>
          </cell>
          <cell r="AN98">
            <v>35</v>
          </cell>
          <cell r="AO98" t="str">
            <v>2010年</v>
          </cell>
          <cell r="AP98" t="str">
            <v>山西</v>
          </cell>
          <cell r="AQ98" t="str">
            <v>山西省襄汾县古城镇上北戌村西城路1号</v>
          </cell>
        </row>
        <row r="99">
          <cell r="C99" t="str">
            <v>米芝霖</v>
          </cell>
          <cell r="D99" t="str">
            <v>女</v>
          </cell>
          <cell r="E99" t="str">
            <v>前台</v>
          </cell>
          <cell r="F99" t="str">
            <v>河北光华荣昌汽车部件有限公司</v>
          </cell>
          <cell r="G99" t="str">
            <v>座椅事业一部--座椅厂</v>
          </cell>
          <cell r="H99" t="str">
            <v>生产管理科</v>
          </cell>
          <cell r="I99" t="str">
            <v>统计员</v>
          </cell>
          <cell r="J99" t="str">
            <v>/</v>
          </cell>
          <cell r="K99" t="str">
            <v>河北</v>
          </cell>
          <cell r="L99" t="str">
            <v>河北工厂</v>
          </cell>
          <cell r="M99" t="str">
            <v>劳动合同</v>
          </cell>
          <cell r="N99" t="str">
            <v>是</v>
          </cell>
          <cell r="O99" t="str">
            <v>否</v>
          </cell>
          <cell r="P99" t="str">
            <v>正式工</v>
          </cell>
          <cell r="Q99" t="str">
            <v>生产类</v>
          </cell>
          <cell r="R99" t="str">
            <v>间接人员</v>
          </cell>
          <cell r="S99">
            <v>44267</v>
          </cell>
          <cell r="T99">
            <v>4</v>
          </cell>
        </row>
        <row r="99">
          <cell r="W99" t="str">
            <v>17736975212</v>
          </cell>
          <cell r="X99" t="str">
            <v>母亲</v>
          </cell>
          <cell r="Y99">
            <v>13171706808</v>
          </cell>
          <cell r="Z99" t="str">
            <v>本科</v>
          </cell>
          <cell r="AA99">
            <v>43983</v>
          </cell>
          <cell r="AB99" t="str">
            <v>河北大学</v>
          </cell>
          <cell r="AC99" t="str">
            <v>广播电视学</v>
          </cell>
          <cell r="AD99" t="str">
            <v>统招</v>
          </cell>
          <cell r="AE99" t="str">
            <v>本科</v>
          </cell>
          <cell r="AF99">
            <v>43983</v>
          </cell>
          <cell r="AG99" t="str">
            <v>河北大学</v>
          </cell>
          <cell r="AH99" t="str">
            <v>广播电视学</v>
          </cell>
          <cell r="AI99" t="str">
            <v>统招</v>
          </cell>
          <cell r="AJ99" t="str">
            <v>汉</v>
          </cell>
          <cell r="AK99" t="str">
            <v>群众</v>
          </cell>
          <cell r="AL99" t="str">
            <v>未婚</v>
          </cell>
          <cell r="AM99" t="str">
            <v>1998-03-10</v>
          </cell>
          <cell r="AN99">
            <v>27</v>
          </cell>
          <cell r="AO99">
            <v>44256</v>
          </cell>
          <cell r="AP99" t="str">
            <v>河北</v>
          </cell>
          <cell r="AQ99" t="str">
            <v>河北省黄骅市常郭镇中留村78号</v>
          </cell>
        </row>
        <row r="100">
          <cell r="C100" t="str">
            <v>李贵林</v>
          </cell>
          <cell r="D100" t="str">
            <v>男</v>
          </cell>
          <cell r="E100" t="str">
            <v>前台</v>
          </cell>
          <cell r="F100" t="str">
            <v>河北光华荣昌汽车部件有限公司</v>
          </cell>
          <cell r="G100" t="str">
            <v>后视镜事业部</v>
          </cell>
          <cell r="H100" t="str">
            <v>注塑车间</v>
          </cell>
          <cell r="I100" t="str">
            <v>车间主任</v>
          </cell>
          <cell r="J100" t="str">
            <v>/</v>
          </cell>
          <cell r="K100" t="str">
            <v>河北</v>
          </cell>
          <cell r="L100" t="str">
            <v>河北工厂</v>
          </cell>
          <cell r="M100" t="str">
            <v>劳动合同</v>
          </cell>
          <cell r="N100" t="str">
            <v>是</v>
          </cell>
          <cell r="O100" t="str">
            <v>否</v>
          </cell>
          <cell r="P100" t="str">
            <v>正式工</v>
          </cell>
          <cell r="Q100" t="str">
            <v>生产类</v>
          </cell>
          <cell r="R100" t="str">
            <v>间接人员</v>
          </cell>
          <cell r="S100">
            <v>43647</v>
          </cell>
          <cell r="T100">
            <v>6</v>
          </cell>
          <cell r="U100" t="str">
            <v>2022.9.1</v>
          </cell>
          <cell r="V100" t="str">
            <v>2021.12.04合并座椅和后视镜 2022/4月12日调入
2022年9月由注塑车间主任转岗为注塑模具工艺主管</v>
          </cell>
          <cell r="W100" t="str">
            <v>19831788705</v>
          </cell>
          <cell r="X100" t="str">
            <v>配偶</v>
          </cell>
          <cell r="Y100">
            <v>15066997692</v>
          </cell>
          <cell r="Z100" t="str">
            <v>中专</v>
          </cell>
          <cell r="AA100">
            <v>38504</v>
          </cell>
          <cell r="AB100" t="str">
            <v>滨州技术学院</v>
          </cell>
          <cell r="AC100" t="str">
            <v>机电一体化</v>
          </cell>
          <cell r="AD100" t="str">
            <v>统招</v>
          </cell>
          <cell r="AE100" t="str">
            <v>大专</v>
          </cell>
          <cell r="AF100">
            <v>43101</v>
          </cell>
          <cell r="AG100" t="str">
            <v>河北工业大学</v>
          </cell>
          <cell r="AH100" t="str">
            <v>机电一体化</v>
          </cell>
          <cell r="AI100" t="str">
            <v>成考</v>
          </cell>
          <cell r="AJ100" t="str">
            <v>汉</v>
          </cell>
          <cell r="AK100" t="str">
            <v>群众</v>
          </cell>
          <cell r="AL100" t="str">
            <v>已婚</v>
          </cell>
          <cell r="AM100" t="str">
            <v>1987-09-25</v>
          </cell>
          <cell r="AN100">
            <v>38</v>
          </cell>
          <cell r="AO100" t="str">
            <v>2005年</v>
          </cell>
          <cell r="AP100" t="str">
            <v>山东</v>
          </cell>
          <cell r="AQ100" t="str">
            <v>山东省无棣县小泊头镇乔家庄村039号</v>
          </cell>
        </row>
        <row r="101">
          <cell r="C101" t="str">
            <v>姬胜阳</v>
          </cell>
          <cell r="D101" t="str">
            <v>男</v>
          </cell>
          <cell r="E101" t="str">
            <v>前台</v>
          </cell>
          <cell r="F101" t="str">
            <v>河北光华荣昌汽车部件有限公司</v>
          </cell>
          <cell r="G101" t="str">
            <v>座椅事业一部--金属件厂</v>
          </cell>
          <cell r="H101" t="str">
            <v>冲压弯管车间</v>
          </cell>
          <cell r="I101" t="str">
            <v>冲压弯管车间主任</v>
          </cell>
          <cell r="J101" t="str">
            <v>/</v>
          </cell>
          <cell r="K101" t="str">
            <v>河北</v>
          </cell>
          <cell r="L101" t="str">
            <v>河北工厂</v>
          </cell>
          <cell r="M101" t="str">
            <v>劳动合同</v>
          </cell>
          <cell r="N101" t="str">
            <v>是</v>
          </cell>
          <cell r="O101" t="str">
            <v>否</v>
          </cell>
          <cell r="P101" t="str">
            <v>正式工</v>
          </cell>
          <cell r="Q101" t="str">
            <v>生产类</v>
          </cell>
          <cell r="R101" t="str">
            <v>间接人员</v>
          </cell>
          <cell r="S101">
            <v>40953</v>
          </cell>
          <cell r="T101">
            <v>13</v>
          </cell>
          <cell r="U101">
            <v>45901</v>
          </cell>
          <cell r="V101" t="str">
            <v>调入</v>
          </cell>
          <cell r="W101" t="str">
            <v>15612771736</v>
          </cell>
          <cell r="X101" t="str">
            <v>配偶</v>
          </cell>
          <cell r="Y101">
            <v>18733058727</v>
          </cell>
          <cell r="Z101" t="str">
            <v>中专</v>
          </cell>
          <cell r="AA101">
            <v>40360</v>
          </cell>
          <cell r="AB101" t="str">
            <v>黄骅职中</v>
          </cell>
          <cell r="AC101" t="str">
            <v>果蔬花卉生产技术</v>
          </cell>
          <cell r="AD101" t="str">
            <v>统招</v>
          </cell>
          <cell r="AE101" t="str">
            <v>大专</v>
          </cell>
          <cell r="AF101">
            <v>45083</v>
          </cell>
          <cell r="AG101" t="str">
            <v>沧州职业技术学院</v>
          </cell>
          <cell r="AH101" t="str">
            <v>汽车检查与维修技术</v>
          </cell>
          <cell r="AI101" t="str">
            <v>成考</v>
          </cell>
          <cell r="AJ101" t="str">
            <v>汉</v>
          </cell>
          <cell r="AK101" t="str">
            <v>群众</v>
          </cell>
          <cell r="AL101" t="str">
            <v>已婚</v>
          </cell>
          <cell r="AM101" t="str">
            <v>1992-01-22</v>
          </cell>
          <cell r="AN101">
            <v>33</v>
          </cell>
          <cell r="AO101">
            <v>40360</v>
          </cell>
          <cell r="AP101" t="str">
            <v>河北</v>
          </cell>
          <cell r="AQ101" t="str">
            <v>河北省黄骅市常郭镇常郭村515号</v>
          </cell>
        </row>
        <row r="102">
          <cell r="C102" t="str">
            <v>王祥</v>
          </cell>
          <cell r="D102" t="str">
            <v>男</v>
          </cell>
          <cell r="E102" t="str">
            <v>前台</v>
          </cell>
          <cell r="F102" t="str">
            <v>河北光华荣昌汽车部件有限公司</v>
          </cell>
          <cell r="G102" t="str">
            <v>座椅事业一部--金属件厂</v>
          </cell>
          <cell r="H102" t="str">
            <v>电泳车间</v>
          </cell>
          <cell r="I102" t="str">
            <v>副主任</v>
          </cell>
          <cell r="J102" t="str">
            <v>/</v>
          </cell>
          <cell r="K102" t="str">
            <v>河北</v>
          </cell>
          <cell r="L102" t="str">
            <v>河北工厂</v>
          </cell>
          <cell r="M102" t="str">
            <v>劳动合同</v>
          </cell>
          <cell r="N102" t="str">
            <v>是</v>
          </cell>
          <cell r="O102" t="str">
            <v>否</v>
          </cell>
          <cell r="P102" t="str">
            <v>正式工</v>
          </cell>
          <cell r="Q102" t="str">
            <v>生产类</v>
          </cell>
          <cell r="R102" t="str">
            <v>间接人员</v>
          </cell>
          <cell r="S102">
            <v>42809</v>
          </cell>
          <cell r="T102">
            <v>8</v>
          </cell>
          <cell r="U102">
            <v>45200</v>
          </cell>
          <cell r="V102" t="str">
            <v>调入</v>
          </cell>
          <cell r="W102" t="str">
            <v>13785771313</v>
          </cell>
          <cell r="X102" t="str">
            <v>配偶</v>
          </cell>
          <cell r="Y102">
            <v>18733710139</v>
          </cell>
          <cell r="Z102" t="str">
            <v>中专</v>
          </cell>
          <cell r="AA102">
            <v>39995</v>
          </cell>
          <cell r="AB102" t="str">
            <v>黄骅职中</v>
          </cell>
          <cell r="AC102" t="str">
            <v>模具数控</v>
          </cell>
          <cell r="AD102" t="str">
            <v>统招</v>
          </cell>
          <cell r="AE102" t="str">
            <v>大专</v>
          </cell>
          <cell r="AF102">
            <v>45444</v>
          </cell>
          <cell r="AG102" t="str">
            <v>沧州职业技术学院</v>
          </cell>
          <cell r="AH102" t="str">
            <v>汽车制造与试验技术</v>
          </cell>
          <cell r="AI102" t="str">
            <v>成考</v>
          </cell>
          <cell r="AJ102" t="str">
            <v>汉</v>
          </cell>
          <cell r="AK102" t="str">
            <v>群众</v>
          </cell>
          <cell r="AL102" t="str">
            <v>已婚</v>
          </cell>
          <cell r="AM102" t="str">
            <v>1993-02-14</v>
          </cell>
          <cell r="AN102">
            <v>32</v>
          </cell>
          <cell r="AO102">
            <v>40452</v>
          </cell>
          <cell r="AP102" t="str">
            <v>河北</v>
          </cell>
          <cell r="AQ102" t="str">
            <v>河北省黄骅市常郭镇后王桥村20号</v>
          </cell>
        </row>
        <row r="103">
          <cell r="C103" t="str">
            <v>王宝俊</v>
          </cell>
          <cell r="D103" t="str">
            <v>男</v>
          </cell>
          <cell r="E103" t="str">
            <v>前台</v>
          </cell>
          <cell r="F103" t="str">
            <v>河北光华荣昌汽车部件有限公司</v>
          </cell>
          <cell r="G103" t="str">
            <v>座椅事业一部--金属件厂</v>
          </cell>
          <cell r="H103" t="str">
            <v>焊接车间</v>
          </cell>
          <cell r="I103" t="str">
            <v>班组长</v>
          </cell>
          <cell r="J103" t="str">
            <v>/</v>
          </cell>
          <cell r="K103" t="str">
            <v>河北</v>
          </cell>
          <cell r="L103" t="str">
            <v>河北工厂</v>
          </cell>
          <cell r="M103" t="str">
            <v>劳动合同</v>
          </cell>
          <cell r="N103" t="str">
            <v>是</v>
          </cell>
          <cell r="O103" t="str">
            <v>否</v>
          </cell>
          <cell r="P103" t="str">
            <v>正式工</v>
          </cell>
          <cell r="Q103" t="str">
            <v>生产类</v>
          </cell>
          <cell r="R103" t="str">
            <v>直接人员</v>
          </cell>
          <cell r="S103">
            <v>44665</v>
          </cell>
          <cell r="T103">
            <v>3</v>
          </cell>
          <cell r="U103">
            <v>45901</v>
          </cell>
          <cell r="V103" t="str">
            <v>调入</v>
          </cell>
          <cell r="W103">
            <v>18503178609</v>
          </cell>
          <cell r="X103" t="str">
            <v>配偶</v>
          </cell>
          <cell r="Y103">
            <v>15832712217</v>
          </cell>
          <cell r="Z103" t="str">
            <v>中专</v>
          </cell>
          <cell r="AA103">
            <v>38534</v>
          </cell>
          <cell r="AB103" t="str">
            <v>石家庄工程技术学院</v>
          </cell>
          <cell r="AC103" t="str">
            <v>机电</v>
          </cell>
          <cell r="AD103" t="str">
            <v>统招</v>
          </cell>
          <cell r="AE103" t="str">
            <v>中专</v>
          </cell>
          <cell r="AF103">
            <v>38534</v>
          </cell>
          <cell r="AG103" t="str">
            <v>石家庄工程技术学院</v>
          </cell>
          <cell r="AH103" t="str">
            <v>机电</v>
          </cell>
          <cell r="AI103" t="str">
            <v>统招</v>
          </cell>
          <cell r="AJ103" t="str">
            <v>汉</v>
          </cell>
          <cell r="AK103" t="str">
            <v>群众</v>
          </cell>
          <cell r="AL103" t="str">
            <v>已婚</v>
          </cell>
          <cell r="AM103" t="str">
            <v>1985-06-25</v>
          </cell>
          <cell r="AN103">
            <v>40</v>
          </cell>
          <cell r="AO103" t="str">
            <v>2005年9月</v>
          </cell>
          <cell r="AP103" t="str">
            <v>河北</v>
          </cell>
          <cell r="AQ103" t="str">
            <v>河北省沧州市盐山县千童镇王朴村220号</v>
          </cell>
        </row>
        <row r="104">
          <cell r="C104" t="str">
            <v>邓福源</v>
          </cell>
          <cell r="D104" t="str">
            <v>男</v>
          </cell>
          <cell r="E104" t="str">
            <v>前台</v>
          </cell>
          <cell r="F104" t="str">
            <v>河北光华荣昌汽车部件有限公司</v>
          </cell>
          <cell r="G104" t="str">
            <v>座椅事业一部--金属件厂</v>
          </cell>
          <cell r="H104" t="str">
            <v>冲压弯管车间</v>
          </cell>
          <cell r="I104" t="str">
            <v>冲压模具维修</v>
          </cell>
          <cell r="J104" t="str">
            <v>/</v>
          </cell>
          <cell r="K104" t="str">
            <v>河北</v>
          </cell>
          <cell r="L104" t="str">
            <v>河北工厂</v>
          </cell>
          <cell r="M104" t="str">
            <v>劳动合同</v>
          </cell>
          <cell r="N104" t="str">
            <v>是</v>
          </cell>
          <cell r="O104" t="str">
            <v>否</v>
          </cell>
          <cell r="P104" t="str">
            <v>正式工</v>
          </cell>
          <cell r="Q104" t="str">
            <v>生产类</v>
          </cell>
          <cell r="R104" t="str">
            <v>直接人员</v>
          </cell>
          <cell r="S104">
            <v>44704</v>
          </cell>
          <cell r="T104">
            <v>3</v>
          </cell>
          <cell r="U104">
            <v>45931</v>
          </cell>
          <cell r="V104" t="str">
            <v>调入</v>
          </cell>
          <cell r="W104" t="str">
            <v>13831777497</v>
          </cell>
          <cell r="X104" t="str">
            <v>配偶</v>
          </cell>
          <cell r="Y104" t="str">
            <v>15632766125</v>
          </cell>
          <cell r="Z104" t="str">
            <v>初中</v>
          </cell>
          <cell r="AA104">
            <v>37043</v>
          </cell>
          <cell r="AB104" t="str">
            <v>常郭镇中学</v>
          </cell>
          <cell r="AC104" t="str">
            <v>无</v>
          </cell>
          <cell r="AD104" t="str">
            <v>统招</v>
          </cell>
          <cell r="AE104" t="str">
            <v>初中</v>
          </cell>
          <cell r="AF104">
            <v>37043</v>
          </cell>
          <cell r="AG104" t="str">
            <v>常郭镇中学</v>
          </cell>
          <cell r="AH104" t="str">
            <v>无</v>
          </cell>
          <cell r="AI104" t="str">
            <v>统招</v>
          </cell>
          <cell r="AJ104" t="str">
            <v>汉</v>
          </cell>
          <cell r="AK104" t="str">
            <v>群众</v>
          </cell>
          <cell r="AL104" t="str">
            <v>已婚</v>
          </cell>
          <cell r="AM104" t="str">
            <v>1984-02-17</v>
          </cell>
          <cell r="AN104">
            <v>41</v>
          </cell>
          <cell r="AO104" t="str">
            <v>2001年8月</v>
          </cell>
          <cell r="AP104" t="str">
            <v>河北</v>
          </cell>
          <cell r="AQ104" t="str">
            <v>河北省黄骅市常郭镇前王桥村73</v>
          </cell>
        </row>
        <row r="105">
          <cell r="C105" t="str">
            <v>于正军</v>
          </cell>
          <cell r="D105" t="str">
            <v>男</v>
          </cell>
          <cell r="E105" t="str">
            <v>前台</v>
          </cell>
          <cell r="F105" t="str">
            <v>河北光华荣昌汽车部件有限公司</v>
          </cell>
          <cell r="G105" t="str">
            <v>座椅事业一部--金属件厂</v>
          </cell>
          <cell r="H105" t="str">
            <v>冲压弯管车间</v>
          </cell>
          <cell r="I105" t="str">
            <v>前工序操作工</v>
          </cell>
          <cell r="J105" t="str">
            <v>/</v>
          </cell>
          <cell r="K105" t="str">
            <v>河北</v>
          </cell>
          <cell r="L105" t="str">
            <v>河北工厂</v>
          </cell>
          <cell r="M105" t="str">
            <v>劳动合同</v>
          </cell>
          <cell r="N105" t="str">
            <v>是</v>
          </cell>
          <cell r="O105" t="str">
            <v>否</v>
          </cell>
          <cell r="P105" t="str">
            <v>正式工</v>
          </cell>
          <cell r="Q105" t="str">
            <v>生产类</v>
          </cell>
          <cell r="R105" t="str">
            <v>直接人员</v>
          </cell>
          <cell r="S105">
            <v>43038</v>
          </cell>
          <cell r="T105">
            <v>8</v>
          </cell>
        </row>
        <row r="105">
          <cell r="W105" t="str">
            <v>18831716162</v>
          </cell>
          <cell r="X105" t="str">
            <v>配偶</v>
          </cell>
          <cell r="Y105">
            <v>15713176817</v>
          </cell>
          <cell r="Z105" t="str">
            <v>高中</v>
          </cell>
          <cell r="AA105">
            <v>35582</v>
          </cell>
          <cell r="AB105" t="str">
            <v>黄骅中学</v>
          </cell>
          <cell r="AC105" t="str">
            <v>无</v>
          </cell>
          <cell r="AD105" t="str">
            <v>统招</v>
          </cell>
          <cell r="AE105" t="str">
            <v>高中</v>
          </cell>
          <cell r="AF105">
            <v>35582</v>
          </cell>
          <cell r="AG105" t="str">
            <v>黄骅中学</v>
          </cell>
          <cell r="AH105" t="str">
            <v>无</v>
          </cell>
          <cell r="AI105" t="str">
            <v>统招</v>
          </cell>
          <cell r="AJ105" t="str">
            <v>汉</v>
          </cell>
          <cell r="AK105" t="str">
            <v>群众</v>
          </cell>
          <cell r="AL105" t="str">
            <v>已婚</v>
          </cell>
          <cell r="AM105" t="str">
            <v>1977-07-19</v>
          </cell>
          <cell r="AN105">
            <v>48</v>
          </cell>
          <cell r="AO105" t="str">
            <v>1997年6月</v>
          </cell>
          <cell r="AP105" t="str">
            <v>河北</v>
          </cell>
          <cell r="AQ105" t="str">
            <v>河北省黄骅市黄骅镇于常庄038号</v>
          </cell>
        </row>
        <row r="106">
          <cell r="C106" t="str">
            <v>梁国敏</v>
          </cell>
          <cell r="D106" t="str">
            <v>男</v>
          </cell>
          <cell r="E106" t="str">
            <v>前台</v>
          </cell>
          <cell r="F106" t="str">
            <v>河北光华荣昌汽车部件有限公司</v>
          </cell>
          <cell r="G106" t="str">
            <v>座椅事业一部--金属件厂</v>
          </cell>
          <cell r="H106" t="str">
            <v>冲压弯管车间</v>
          </cell>
          <cell r="I106" t="str">
            <v>冲压工</v>
          </cell>
          <cell r="J106" t="str">
            <v>/</v>
          </cell>
          <cell r="K106" t="str">
            <v>河北</v>
          </cell>
          <cell r="L106" t="str">
            <v>河北工厂</v>
          </cell>
          <cell r="M106" t="str">
            <v>劳动合同</v>
          </cell>
          <cell r="N106" t="str">
            <v>是</v>
          </cell>
          <cell r="O106" t="str">
            <v>否</v>
          </cell>
          <cell r="P106" t="str">
            <v>正式工</v>
          </cell>
          <cell r="Q106" t="str">
            <v>生产类</v>
          </cell>
          <cell r="R106" t="str">
            <v>直接人员</v>
          </cell>
          <cell r="S106">
            <v>43049</v>
          </cell>
          <cell r="T106">
            <v>8</v>
          </cell>
        </row>
        <row r="106">
          <cell r="W106">
            <v>17121030018</v>
          </cell>
          <cell r="X106" t="str">
            <v>弟弟</v>
          </cell>
          <cell r="Y106">
            <v>15830800556</v>
          </cell>
          <cell r="Z106" t="str">
            <v>初中</v>
          </cell>
          <cell r="AA106">
            <v>35947</v>
          </cell>
          <cell r="AB106" t="str">
            <v>吕桥中学</v>
          </cell>
          <cell r="AC106" t="str">
            <v>无</v>
          </cell>
          <cell r="AD106" t="str">
            <v>统招</v>
          </cell>
          <cell r="AE106" t="str">
            <v>初中</v>
          </cell>
          <cell r="AF106">
            <v>35947</v>
          </cell>
          <cell r="AG106" t="str">
            <v>吕桥中学</v>
          </cell>
          <cell r="AH106" t="str">
            <v>无</v>
          </cell>
          <cell r="AI106" t="str">
            <v>统招</v>
          </cell>
          <cell r="AJ106" t="str">
            <v>汉</v>
          </cell>
          <cell r="AK106" t="str">
            <v>群众</v>
          </cell>
          <cell r="AL106" t="str">
            <v>已婚</v>
          </cell>
          <cell r="AM106" t="str">
            <v>1982-03-02</v>
          </cell>
          <cell r="AN106">
            <v>43</v>
          </cell>
          <cell r="AO106" t="str">
            <v>1998年7月</v>
          </cell>
          <cell r="AP106" t="str">
            <v>河北</v>
          </cell>
          <cell r="AQ106" t="str">
            <v>河北省黄骅市吕桥镇孙正庄村168号</v>
          </cell>
        </row>
        <row r="107">
          <cell r="C107" t="str">
            <v>陈月涛</v>
          </cell>
          <cell r="D107" t="str">
            <v>男</v>
          </cell>
          <cell r="E107" t="str">
            <v>前台</v>
          </cell>
          <cell r="F107" t="str">
            <v>河北光华荣昌汽车部件有限公司</v>
          </cell>
          <cell r="G107" t="str">
            <v>座椅事业一部--金属件厂</v>
          </cell>
          <cell r="H107" t="str">
            <v>焊接车间</v>
          </cell>
          <cell r="I107" t="str">
            <v>焊工</v>
          </cell>
          <cell r="J107" t="str">
            <v>/</v>
          </cell>
          <cell r="K107" t="str">
            <v>河北</v>
          </cell>
          <cell r="L107" t="str">
            <v>河北工厂</v>
          </cell>
          <cell r="M107" t="str">
            <v>劳动合同</v>
          </cell>
          <cell r="N107" t="str">
            <v>是</v>
          </cell>
          <cell r="O107" t="str">
            <v>否</v>
          </cell>
          <cell r="P107" t="str">
            <v>正式工</v>
          </cell>
          <cell r="Q107" t="str">
            <v>生产类</v>
          </cell>
          <cell r="R107" t="str">
            <v>直接人员</v>
          </cell>
          <cell r="S107">
            <v>40809</v>
          </cell>
          <cell r="T107">
            <v>14</v>
          </cell>
          <cell r="U107">
            <v>45931</v>
          </cell>
          <cell r="V107" t="str">
            <v>调入</v>
          </cell>
          <cell r="W107">
            <v>18632738345</v>
          </cell>
          <cell r="X107" t="str">
            <v>配偶</v>
          </cell>
          <cell r="Y107">
            <v>15613719491</v>
          </cell>
          <cell r="Z107" t="str">
            <v>初中</v>
          </cell>
          <cell r="AA107">
            <v>35217</v>
          </cell>
          <cell r="AB107" t="str">
            <v>常郭中学</v>
          </cell>
          <cell r="AC107" t="str">
            <v>无</v>
          </cell>
          <cell r="AD107" t="str">
            <v>统招</v>
          </cell>
          <cell r="AE107" t="str">
            <v>初中</v>
          </cell>
          <cell r="AF107">
            <v>35217</v>
          </cell>
          <cell r="AG107" t="str">
            <v>常郭中学</v>
          </cell>
          <cell r="AH107" t="str">
            <v>无</v>
          </cell>
          <cell r="AI107" t="str">
            <v>统招</v>
          </cell>
          <cell r="AJ107" t="str">
            <v>汉</v>
          </cell>
          <cell r="AK107" t="str">
            <v>群众</v>
          </cell>
          <cell r="AL107" t="str">
            <v>已婚</v>
          </cell>
          <cell r="AM107" t="str">
            <v>1981-12-28</v>
          </cell>
          <cell r="AN107">
            <v>43</v>
          </cell>
          <cell r="AO107" t="str">
            <v>1996年7月</v>
          </cell>
          <cell r="AP107" t="str">
            <v>河北</v>
          </cell>
          <cell r="AQ107" t="str">
            <v>河北省黄骅市常郭镇常郭村235号</v>
          </cell>
        </row>
        <row r="108">
          <cell r="C108" t="str">
            <v>王滨</v>
          </cell>
          <cell r="D108" t="str">
            <v>男</v>
          </cell>
          <cell r="E108" t="str">
            <v>前台</v>
          </cell>
          <cell r="F108" t="str">
            <v>河北光华荣昌汽车部件有限公司</v>
          </cell>
          <cell r="G108" t="str">
            <v>座椅事业一部--金属件厂</v>
          </cell>
          <cell r="H108" t="str">
            <v>冲压弯管车间</v>
          </cell>
          <cell r="I108" t="str">
            <v>冲压工</v>
          </cell>
          <cell r="J108" t="str">
            <v>/</v>
          </cell>
          <cell r="K108" t="str">
            <v>河北</v>
          </cell>
          <cell r="L108" t="str">
            <v>河北工厂</v>
          </cell>
          <cell r="M108" t="str">
            <v>劳动合同</v>
          </cell>
          <cell r="N108" t="str">
            <v>是</v>
          </cell>
          <cell r="O108" t="str">
            <v>否</v>
          </cell>
          <cell r="P108" t="str">
            <v>正式工</v>
          </cell>
          <cell r="Q108" t="str">
            <v>生产类</v>
          </cell>
          <cell r="R108" t="str">
            <v>直接人员</v>
          </cell>
          <cell r="S108">
            <v>41334</v>
          </cell>
          <cell r="T108">
            <v>12</v>
          </cell>
        </row>
        <row r="108">
          <cell r="W108">
            <v>13784702220</v>
          </cell>
          <cell r="X108" t="str">
            <v>配偶</v>
          </cell>
          <cell r="Y108">
            <v>13932779273</v>
          </cell>
          <cell r="Z108" t="str">
            <v>中专</v>
          </cell>
          <cell r="AA108">
            <v>35612</v>
          </cell>
          <cell r="AB108" t="str">
            <v>黄骅职教中心</v>
          </cell>
          <cell r="AC108" t="str">
            <v>无</v>
          </cell>
          <cell r="AD108" t="str">
            <v>统招</v>
          </cell>
          <cell r="AE108" t="str">
            <v>中专</v>
          </cell>
          <cell r="AF108">
            <v>35612</v>
          </cell>
          <cell r="AG108" t="str">
            <v>黄骅职教中心</v>
          </cell>
          <cell r="AH108" t="str">
            <v>无</v>
          </cell>
          <cell r="AI108" t="str">
            <v>统招</v>
          </cell>
          <cell r="AJ108" t="str">
            <v>汉</v>
          </cell>
          <cell r="AK108" t="str">
            <v>群众</v>
          </cell>
          <cell r="AL108" t="str">
            <v>已婚</v>
          </cell>
          <cell r="AM108" t="str">
            <v>1978-03-07</v>
          </cell>
          <cell r="AN108">
            <v>47</v>
          </cell>
          <cell r="AO108" t="str">
            <v>1997年9月</v>
          </cell>
          <cell r="AP108" t="str">
            <v>河北</v>
          </cell>
          <cell r="AQ108" t="str">
            <v>河北省黄骅市黄骅镇后沙洼村136号</v>
          </cell>
        </row>
        <row r="109">
          <cell r="C109" t="str">
            <v>董凤海</v>
          </cell>
          <cell r="D109" t="str">
            <v>男</v>
          </cell>
          <cell r="E109" t="str">
            <v>前台</v>
          </cell>
          <cell r="F109" t="str">
            <v>河北光华荣昌汽车部件有限公司</v>
          </cell>
          <cell r="G109" t="str">
            <v>座椅事业一部--金属件厂</v>
          </cell>
          <cell r="H109" t="str">
            <v>冲压弯管车间</v>
          </cell>
          <cell r="I109" t="str">
            <v>冲压工</v>
          </cell>
          <cell r="J109" t="str">
            <v>/</v>
          </cell>
          <cell r="K109" t="str">
            <v>河北</v>
          </cell>
          <cell r="L109" t="str">
            <v>河北工厂</v>
          </cell>
          <cell r="M109" t="str">
            <v>劳动合同</v>
          </cell>
          <cell r="N109" t="str">
            <v>是</v>
          </cell>
          <cell r="O109" t="str">
            <v>否</v>
          </cell>
          <cell r="P109" t="str">
            <v>正式工</v>
          </cell>
          <cell r="Q109" t="str">
            <v>生产类</v>
          </cell>
          <cell r="R109" t="str">
            <v>直接人员</v>
          </cell>
          <cell r="S109">
            <v>41383</v>
          </cell>
          <cell r="T109">
            <v>12</v>
          </cell>
        </row>
        <row r="109">
          <cell r="W109">
            <v>15632745972</v>
          </cell>
          <cell r="X109" t="str">
            <v>哥哥</v>
          </cell>
          <cell r="Y109">
            <v>18345416108</v>
          </cell>
          <cell r="Z109" t="str">
            <v>初中</v>
          </cell>
          <cell r="AA109">
            <v>33420</v>
          </cell>
          <cell r="AB109" t="str">
            <v>英山村中学</v>
          </cell>
          <cell r="AC109" t="str">
            <v>无</v>
          </cell>
          <cell r="AD109" t="str">
            <v>统招</v>
          </cell>
          <cell r="AE109" t="str">
            <v>初中</v>
          </cell>
          <cell r="AF109">
            <v>33420</v>
          </cell>
          <cell r="AG109" t="str">
            <v>英山村中学</v>
          </cell>
          <cell r="AH109" t="str">
            <v>无</v>
          </cell>
          <cell r="AI109" t="str">
            <v>统招</v>
          </cell>
          <cell r="AJ109" t="str">
            <v>汉</v>
          </cell>
          <cell r="AK109" t="str">
            <v>群众</v>
          </cell>
          <cell r="AL109" t="str">
            <v>未婚</v>
          </cell>
          <cell r="AM109" t="str">
            <v>1976-02-27</v>
          </cell>
          <cell r="AN109">
            <v>49</v>
          </cell>
          <cell r="AO109" t="str">
            <v>1991年8月</v>
          </cell>
          <cell r="AP109" t="str">
            <v>黑龙江</v>
          </cell>
          <cell r="AQ109" t="str">
            <v>黑龙江省嫩江县联兴乡英山村1组102号</v>
          </cell>
        </row>
        <row r="110">
          <cell r="C110" t="str">
            <v>崔永文</v>
          </cell>
          <cell r="D110" t="str">
            <v>男</v>
          </cell>
          <cell r="E110" t="str">
            <v>前台</v>
          </cell>
          <cell r="F110" t="str">
            <v>河北光华荣昌汽车部件有限公司</v>
          </cell>
          <cell r="G110" t="str">
            <v>座椅事业一部--金属件厂</v>
          </cell>
          <cell r="H110" t="str">
            <v>冲压弯管车间</v>
          </cell>
          <cell r="I110" t="str">
            <v>班组长</v>
          </cell>
          <cell r="J110" t="str">
            <v>/</v>
          </cell>
          <cell r="K110" t="str">
            <v>河北</v>
          </cell>
          <cell r="L110" t="str">
            <v>河北工厂</v>
          </cell>
          <cell r="M110" t="str">
            <v>劳动合同</v>
          </cell>
          <cell r="N110" t="str">
            <v>是</v>
          </cell>
          <cell r="O110" t="str">
            <v>否</v>
          </cell>
          <cell r="P110" t="str">
            <v>正式工</v>
          </cell>
          <cell r="Q110" t="str">
            <v>生产类</v>
          </cell>
          <cell r="R110" t="str">
            <v>直接人员</v>
          </cell>
          <cell r="S110">
            <v>42711</v>
          </cell>
          <cell r="T110">
            <v>8</v>
          </cell>
        </row>
        <row r="110">
          <cell r="W110" t="str">
            <v>15075758234</v>
          </cell>
          <cell r="X110" t="str">
            <v>哥哥</v>
          </cell>
          <cell r="Y110">
            <v>13932755311</v>
          </cell>
          <cell r="Z110" t="str">
            <v>初中</v>
          </cell>
          <cell r="AA110">
            <v>40330</v>
          </cell>
          <cell r="AB110" t="str">
            <v>吕桥一中</v>
          </cell>
          <cell r="AC110" t="str">
            <v>无</v>
          </cell>
          <cell r="AD110" t="str">
            <v>统招</v>
          </cell>
          <cell r="AE110" t="str">
            <v>初中</v>
          </cell>
          <cell r="AF110">
            <v>40330</v>
          </cell>
          <cell r="AG110" t="str">
            <v>吕桥一中</v>
          </cell>
          <cell r="AH110" t="str">
            <v>无</v>
          </cell>
          <cell r="AI110" t="str">
            <v>统招</v>
          </cell>
          <cell r="AJ110" t="str">
            <v>汉</v>
          </cell>
          <cell r="AK110" t="str">
            <v>群众</v>
          </cell>
          <cell r="AL110" t="str">
            <v>未婚</v>
          </cell>
          <cell r="AM110" t="str">
            <v>1994-10-10</v>
          </cell>
          <cell r="AN110">
            <v>31</v>
          </cell>
          <cell r="AO110" t="str">
            <v>2010年8月</v>
          </cell>
          <cell r="AP110" t="str">
            <v>河北</v>
          </cell>
          <cell r="AQ110" t="str">
            <v>河北省黄骅市吕桥镇孙正庄村040号</v>
          </cell>
        </row>
        <row r="111">
          <cell r="C111" t="str">
            <v>赵卫</v>
          </cell>
          <cell r="D111" t="str">
            <v>男</v>
          </cell>
          <cell r="E111" t="str">
            <v>前台</v>
          </cell>
          <cell r="F111" t="str">
            <v>河北光华荣昌汽车部件有限公司</v>
          </cell>
          <cell r="G111" t="str">
            <v>座椅事业一部--金属件厂</v>
          </cell>
          <cell r="H111" t="str">
            <v>冲压弯管车间</v>
          </cell>
          <cell r="I111" t="str">
            <v>前工序操作工</v>
          </cell>
          <cell r="J111" t="str">
            <v>/</v>
          </cell>
          <cell r="K111" t="str">
            <v>河北</v>
          </cell>
          <cell r="L111" t="str">
            <v>河北工厂</v>
          </cell>
          <cell r="M111" t="str">
            <v>劳动合同</v>
          </cell>
          <cell r="N111" t="str">
            <v>是</v>
          </cell>
          <cell r="O111" t="str">
            <v>否</v>
          </cell>
          <cell r="P111" t="str">
            <v>正式工</v>
          </cell>
          <cell r="Q111" t="str">
            <v>生产类</v>
          </cell>
          <cell r="R111" t="str">
            <v>直接人员</v>
          </cell>
          <cell r="S111">
            <v>44260</v>
          </cell>
          <cell r="T111">
            <v>4</v>
          </cell>
        </row>
        <row r="111">
          <cell r="W111">
            <v>19933757699</v>
          </cell>
          <cell r="X111" t="str">
            <v>母亲</v>
          </cell>
          <cell r="Y111">
            <v>15222678531</v>
          </cell>
        </row>
        <row r="111">
          <cell r="AE111" t="str">
            <v>大专</v>
          </cell>
          <cell r="AF111">
            <v>40360</v>
          </cell>
          <cell r="AG111" t="str">
            <v>河北农业大学</v>
          </cell>
          <cell r="AH111" t="str">
            <v>计算机</v>
          </cell>
          <cell r="AI111" t="str">
            <v>成考</v>
          </cell>
          <cell r="AJ111" t="str">
            <v>汉</v>
          </cell>
          <cell r="AK111" t="str">
            <v>群众</v>
          </cell>
          <cell r="AL111" t="str">
            <v>未婚</v>
          </cell>
          <cell r="AM111" t="str">
            <v>1994-05-05</v>
          </cell>
          <cell r="AN111">
            <v>31</v>
          </cell>
          <cell r="AO111" t="str">
            <v>2010年8月</v>
          </cell>
          <cell r="AP111" t="str">
            <v>河北</v>
          </cell>
          <cell r="AQ111" t="str">
            <v>河北省黄骅市吕桥镇大王庄村4296号</v>
          </cell>
        </row>
        <row r="112">
          <cell r="C112" t="str">
            <v>蒋云浩</v>
          </cell>
          <cell r="D112" t="str">
            <v>男</v>
          </cell>
          <cell r="E112" t="str">
            <v>前台</v>
          </cell>
          <cell r="F112" t="str">
            <v>河北光华荣昌汽车部件有限公司</v>
          </cell>
          <cell r="G112" t="str">
            <v>座椅事业一部--金属件厂</v>
          </cell>
          <cell r="H112" t="str">
            <v>冲压弯管车间</v>
          </cell>
          <cell r="I112" t="str">
            <v>冲压工</v>
          </cell>
          <cell r="J112" t="str">
            <v>/</v>
          </cell>
          <cell r="K112" t="str">
            <v>河北</v>
          </cell>
          <cell r="L112" t="str">
            <v>河北工厂</v>
          </cell>
          <cell r="M112" t="str">
            <v>劳动合同</v>
          </cell>
          <cell r="N112" t="str">
            <v>是</v>
          </cell>
          <cell r="O112" t="str">
            <v>否</v>
          </cell>
          <cell r="P112" t="str">
            <v>正式工</v>
          </cell>
          <cell r="Q112" t="str">
            <v>生产类</v>
          </cell>
          <cell r="R112" t="str">
            <v>直接人员</v>
          </cell>
          <cell r="S112">
            <v>44502</v>
          </cell>
          <cell r="T112">
            <v>4</v>
          </cell>
          <cell r="U112">
            <v>45931</v>
          </cell>
          <cell r="V112" t="str">
            <v>调入</v>
          </cell>
          <cell r="W112" t="str">
            <v>15127733080</v>
          </cell>
          <cell r="X112" t="str">
            <v>配偶</v>
          </cell>
          <cell r="Y112">
            <v>15720392078</v>
          </cell>
          <cell r="Z112" t="str">
            <v>高中</v>
          </cell>
          <cell r="AA112">
            <v>37377</v>
          </cell>
          <cell r="AB112" t="str">
            <v>河北保定明星汽车学校</v>
          </cell>
          <cell r="AC112" t="str">
            <v>汽车维修</v>
          </cell>
          <cell r="AD112" t="str">
            <v>统招</v>
          </cell>
          <cell r="AE112" t="str">
            <v>高中</v>
          </cell>
          <cell r="AF112">
            <v>37377</v>
          </cell>
          <cell r="AG112" t="str">
            <v>河北保定明星汽车学校</v>
          </cell>
          <cell r="AH112" t="str">
            <v>汽车维修</v>
          </cell>
          <cell r="AI112" t="str">
            <v>统招</v>
          </cell>
          <cell r="AJ112" t="str">
            <v>汉</v>
          </cell>
          <cell r="AK112" t="str">
            <v>群众</v>
          </cell>
          <cell r="AL112" t="str">
            <v>已婚</v>
          </cell>
          <cell r="AM112" t="str">
            <v>1985-10-14</v>
          </cell>
          <cell r="AN112">
            <v>40</v>
          </cell>
          <cell r="AO112" t="str">
            <v>2022年6月</v>
          </cell>
          <cell r="AP112" t="str">
            <v>河北</v>
          </cell>
          <cell r="AQ112" t="str">
            <v>河北省沧州市海兴县苏基镇蒋常丰村42号</v>
          </cell>
        </row>
        <row r="113">
          <cell r="C113" t="str">
            <v>于代弟</v>
          </cell>
          <cell r="D113" t="str">
            <v>女</v>
          </cell>
          <cell r="E113" t="str">
            <v>前台</v>
          </cell>
          <cell r="F113" t="str">
            <v>河北光华荣昌汽车部件有限公司</v>
          </cell>
          <cell r="G113" t="str">
            <v>座椅事业一部--金属件厂</v>
          </cell>
          <cell r="H113" t="str">
            <v>冲压弯管车间</v>
          </cell>
          <cell r="I113" t="str">
            <v>冲压工</v>
          </cell>
          <cell r="J113" t="str">
            <v>/</v>
          </cell>
          <cell r="K113" t="str">
            <v>河北</v>
          </cell>
          <cell r="L113" t="str">
            <v>河北工厂</v>
          </cell>
          <cell r="M113" t="str">
            <v>劳动合同</v>
          </cell>
          <cell r="N113" t="str">
            <v>是</v>
          </cell>
          <cell r="O113" t="str">
            <v>否</v>
          </cell>
          <cell r="P113" t="str">
            <v>正式工</v>
          </cell>
          <cell r="Q113" t="str">
            <v>生产类</v>
          </cell>
          <cell r="R113" t="str">
            <v>直接人员</v>
          </cell>
          <cell r="S113">
            <v>41228</v>
          </cell>
          <cell r="T113">
            <v>13</v>
          </cell>
        </row>
        <row r="113">
          <cell r="W113" t="str">
            <v>13473177655</v>
          </cell>
        </row>
        <row r="113">
          <cell r="Z113" t="str">
            <v>初中</v>
          </cell>
          <cell r="AA113">
            <v>33025</v>
          </cell>
          <cell r="AB113" t="str">
            <v>常郭中学</v>
          </cell>
          <cell r="AC113" t="str">
            <v>无</v>
          </cell>
          <cell r="AD113" t="str">
            <v>统招</v>
          </cell>
          <cell r="AE113" t="str">
            <v>初中</v>
          </cell>
          <cell r="AF113">
            <v>33025</v>
          </cell>
          <cell r="AG113" t="str">
            <v>常郭中学</v>
          </cell>
          <cell r="AH113" t="str">
            <v>无</v>
          </cell>
          <cell r="AI113" t="str">
            <v>统招</v>
          </cell>
          <cell r="AJ113" t="str">
            <v>汉</v>
          </cell>
          <cell r="AK113" t="str">
            <v>群众</v>
          </cell>
          <cell r="AL113" t="str">
            <v>已婚</v>
          </cell>
          <cell r="AM113" t="str">
            <v>1975-12-04</v>
          </cell>
          <cell r="AN113">
            <v>49</v>
          </cell>
          <cell r="AO113" t="str">
            <v>1990年6月</v>
          </cell>
          <cell r="AP113" t="str">
            <v>河北</v>
          </cell>
          <cell r="AQ113" t="str">
            <v>河北省黄骅市黄骅镇张常庄村133号</v>
          </cell>
        </row>
        <row r="114">
          <cell r="C114" t="str">
            <v>范淑菁</v>
          </cell>
          <cell r="D114" t="str">
            <v>女</v>
          </cell>
          <cell r="E114" t="str">
            <v>前台</v>
          </cell>
          <cell r="F114" t="str">
            <v>河北光华荣昌汽车部件有限公司</v>
          </cell>
          <cell r="G114" t="str">
            <v>座椅事业一部--金属件厂</v>
          </cell>
          <cell r="H114" t="str">
            <v>冲压弯管车间</v>
          </cell>
          <cell r="I114" t="str">
            <v>冲压工</v>
          </cell>
          <cell r="J114" t="str">
            <v>/</v>
          </cell>
          <cell r="K114" t="str">
            <v>河北</v>
          </cell>
          <cell r="L114" t="str">
            <v>天津宏达翔科技有限公司</v>
          </cell>
          <cell r="M114" t="str">
            <v>劳务派遣</v>
          </cell>
          <cell r="N114" t="str">
            <v>是</v>
          </cell>
          <cell r="O114" t="str">
            <v>否</v>
          </cell>
          <cell r="P114" t="str">
            <v>劳务派遣</v>
          </cell>
          <cell r="Q114" t="str">
            <v>生产类</v>
          </cell>
          <cell r="R114" t="str">
            <v>直接人员</v>
          </cell>
          <cell r="S114">
            <v>41502</v>
          </cell>
          <cell r="T114">
            <v>12</v>
          </cell>
          <cell r="U114">
            <v>45536</v>
          </cell>
          <cell r="V114" t="str">
            <v>调入</v>
          </cell>
          <cell r="W114">
            <v>15733724089</v>
          </cell>
          <cell r="X114" t="str">
            <v>配偶</v>
          </cell>
          <cell r="Y114">
            <v>13930775283</v>
          </cell>
          <cell r="Z114" t="str">
            <v>初中</v>
          </cell>
          <cell r="AA114">
            <v>32660</v>
          </cell>
          <cell r="AB114" t="str">
            <v>黄骅镇中</v>
          </cell>
          <cell r="AC114" t="str">
            <v>无</v>
          </cell>
          <cell r="AD114" t="str">
            <v>统招</v>
          </cell>
          <cell r="AE114" t="str">
            <v>初中</v>
          </cell>
          <cell r="AF114">
            <v>32660</v>
          </cell>
          <cell r="AG114" t="str">
            <v>黄骅镇中</v>
          </cell>
          <cell r="AH114" t="str">
            <v>无</v>
          </cell>
          <cell r="AI114" t="str">
            <v>统招</v>
          </cell>
          <cell r="AJ114" t="str">
            <v>汉</v>
          </cell>
          <cell r="AK114" t="str">
            <v>群众</v>
          </cell>
          <cell r="AL114" t="str">
            <v>已婚</v>
          </cell>
          <cell r="AM114" t="str">
            <v>1974-11-16</v>
          </cell>
          <cell r="AN114">
            <v>51</v>
          </cell>
          <cell r="AO114" t="str">
            <v>1989年9月</v>
          </cell>
          <cell r="AP114" t="str">
            <v>河北</v>
          </cell>
          <cell r="AQ114" t="str">
            <v>河北省黄骅市黄骅镇张常庄村042号</v>
          </cell>
        </row>
        <row r="115">
          <cell r="C115" t="str">
            <v>郭瑞超</v>
          </cell>
          <cell r="D115" t="str">
            <v>男</v>
          </cell>
          <cell r="E115" t="str">
            <v>前台</v>
          </cell>
          <cell r="F115" t="str">
            <v>河北光华荣昌汽车部件有限公司</v>
          </cell>
          <cell r="G115" t="str">
            <v>座椅事业一部--金属件厂</v>
          </cell>
          <cell r="H115" t="str">
            <v>冲压弯管车间</v>
          </cell>
          <cell r="I115" t="str">
            <v>前工序操作工</v>
          </cell>
          <cell r="J115" t="str">
            <v>/</v>
          </cell>
          <cell r="K115" t="str">
            <v>河北</v>
          </cell>
          <cell r="L115" t="str">
            <v>天津宏达翔科技有限公司</v>
          </cell>
          <cell r="M115" t="str">
            <v>劳务派遣</v>
          </cell>
          <cell r="N115" t="str">
            <v>是</v>
          </cell>
          <cell r="O115" t="str">
            <v>否</v>
          </cell>
          <cell r="P115" t="str">
            <v>劳务派遣</v>
          </cell>
          <cell r="Q115" t="str">
            <v>生产类</v>
          </cell>
          <cell r="R115" t="str">
            <v>直接人员</v>
          </cell>
          <cell r="S115">
            <v>44601</v>
          </cell>
          <cell r="T115">
            <v>3</v>
          </cell>
          <cell r="U115">
            <v>45536</v>
          </cell>
          <cell r="V115" t="str">
            <v>调入</v>
          </cell>
          <cell r="W115">
            <v>13643252326</v>
          </cell>
          <cell r="X115" t="str">
            <v>郭振明（父亲）</v>
          </cell>
          <cell r="Y115">
            <v>18331755126</v>
          </cell>
          <cell r="Z115" t="str">
            <v>初中</v>
          </cell>
          <cell r="AA115">
            <v>41061</v>
          </cell>
          <cell r="AB115" t="str">
            <v>赵村中学</v>
          </cell>
          <cell r="AC115" t="str">
            <v>无</v>
          </cell>
          <cell r="AD115" t="str">
            <v>统招</v>
          </cell>
          <cell r="AE115" t="str">
            <v>初中</v>
          </cell>
          <cell r="AF115">
            <v>41061</v>
          </cell>
          <cell r="AG115" t="str">
            <v>赵村中学</v>
          </cell>
          <cell r="AH115" t="str">
            <v>无</v>
          </cell>
          <cell r="AI115" t="str">
            <v>统招</v>
          </cell>
          <cell r="AJ115" t="str">
            <v>汉</v>
          </cell>
          <cell r="AK115" t="str">
            <v>群众</v>
          </cell>
          <cell r="AL115" t="str">
            <v>未婚</v>
          </cell>
          <cell r="AM115" t="str">
            <v>1996-10-08</v>
          </cell>
          <cell r="AN115">
            <v>29</v>
          </cell>
          <cell r="AO115" t="str">
            <v>2012年9月</v>
          </cell>
          <cell r="AP115" t="str">
            <v>河北</v>
          </cell>
          <cell r="AQ115" t="str">
            <v>河北省黄骅市常郭镇陈庄村04号</v>
          </cell>
        </row>
        <row r="116">
          <cell r="C116" t="str">
            <v>邓雪</v>
          </cell>
          <cell r="D116" t="str">
            <v>男</v>
          </cell>
          <cell r="E116" t="str">
            <v>前台</v>
          </cell>
          <cell r="F116" t="str">
            <v>河北光华荣昌汽车部件有限公司</v>
          </cell>
          <cell r="G116" t="str">
            <v>座椅事业一部--金属件厂</v>
          </cell>
          <cell r="H116" t="str">
            <v>冲压弯管车间</v>
          </cell>
          <cell r="I116" t="str">
            <v>冲压工</v>
          </cell>
          <cell r="J116" t="str">
            <v>/</v>
          </cell>
          <cell r="K116" t="str">
            <v>河北</v>
          </cell>
          <cell r="L116" t="str">
            <v>河北工厂</v>
          </cell>
          <cell r="M116" t="str">
            <v>劳动合同</v>
          </cell>
          <cell r="N116" t="str">
            <v>是</v>
          </cell>
          <cell r="O116" t="str">
            <v>否</v>
          </cell>
          <cell r="P116" t="str">
            <v>正式工</v>
          </cell>
          <cell r="Q116" t="str">
            <v>生产类</v>
          </cell>
          <cell r="R116" t="str">
            <v>直接人员</v>
          </cell>
          <cell r="S116">
            <v>40491</v>
          </cell>
          <cell r="T116">
            <v>15</v>
          </cell>
          <cell r="U116" t="str">
            <v>2022.4.28</v>
          </cell>
          <cell r="V116" t="str">
            <v>2022/04.28由底座装配车间调入冲压弯管车间</v>
          </cell>
          <cell r="W116" t="str">
            <v>15030700994</v>
          </cell>
          <cell r="X116" t="str">
            <v>配偶</v>
          </cell>
          <cell r="Y116">
            <v>15226603800</v>
          </cell>
          <cell r="Z116" t="str">
            <v>初中</v>
          </cell>
          <cell r="AA116">
            <v>36281</v>
          </cell>
          <cell r="AB116" t="str">
            <v>毕孟中学</v>
          </cell>
          <cell r="AC116" t="str">
            <v>无</v>
          </cell>
          <cell r="AD116" t="str">
            <v>统招</v>
          </cell>
          <cell r="AE116" t="str">
            <v>初中</v>
          </cell>
          <cell r="AF116">
            <v>36281</v>
          </cell>
          <cell r="AG116" t="str">
            <v>毕孟中学</v>
          </cell>
          <cell r="AH116" t="str">
            <v>无</v>
          </cell>
          <cell r="AI116" t="str">
            <v>统招</v>
          </cell>
          <cell r="AJ116" t="str">
            <v>汉</v>
          </cell>
          <cell r="AK116" t="str">
            <v>群众</v>
          </cell>
          <cell r="AL116" t="str">
            <v>已婚</v>
          </cell>
          <cell r="AM116" t="str">
            <v>1984-03-10</v>
          </cell>
          <cell r="AN116">
            <v>41</v>
          </cell>
          <cell r="AO116" t="str">
            <v>1999年6月</v>
          </cell>
          <cell r="AP116" t="str">
            <v>河北</v>
          </cell>
          <cell r="AQ116" t="str">
            <v>河北省黄骅市常郭镇土楼村31号</v>
          </cell>
        </row>
        <row r="117">
          <cell r="C117" t="str">
            <v>易春凤</v>
          </cell>
          <cell r="D117" t="str">
            <v>女</v>
          </cell>
          <cell r="E117" t="str">
            <v>前台</v>
          </cell>
          <cell r="F117" t="str">
            <v>河北光华荣昌汽车部件有限公司</v>
          </cell>
          <cell r="G117" t="str">
            <v>座椅事业一部--金属件厂</v>
          </cell>
          <cell r="H117" t="str">
            <v>冲压弯管车间</v>
          </cell>
          <cell r="I117" t="str">
            <v>前工序操作工</v>
          </cell>
          <cell r="J117" t="str">
            <v>/</v>
          </cell>
          <cell r="K117" t="str">
            <v>河北</v>
          </cell>
          <cell r="L117" t="str">
            <v>天津宏达翔科技有限公司</v>
          </cell>
          <cell r="M117" t="str">
            <v>劳务派遣</v>
          </cell>
          <cell r="N117" t="str">
            <v>是</v>
          </cell>
          <cell r="O117" t="str">
            <v>否</v>
          </cell>
          <cell r="P117" t="str">
            <v>劳务派遣</v>
          </cell>
          <cell r="Q117" t="str">
            <v>生产类</v>
          </cell>
          <cell r="R117" t="str">
            <v>直接人员</v>
          </cell>
          <cell r="S117">
            <v>44537</v>
          </cell>
          <cell r="T117">
            <v>3</v>
          </cell>
          <cell r="U117">
            <v>45536</v>
          </cell>
          <cell r="V117" t="str">
            <v>调入</v>
          </cell>
          <cell r="W117">
            <v>16630739448</v>
          </cell>
          <cell r="X117" t="str">
            <v>配偶</v>
          </cell>
          <cell r="Y117">
            <v>15373312152</v>
          </cell>
          <cell r="Z117" t="str">
            <v>小学</v>
          </cell>
          <cell r="AA117">
            <v>33025</v>
          </cell>
          <cell r="AB117" t="str">
            <v>无</v>
          </cell>
          <cell r="AC117" t="str">
            <v>无</v>
          </cell>
          <cell r="AD117" t="str">
            <v>统招</v>
          </cell>
          <cell r="AE117" t="str">
            <v>小学</v>
          </cell>
          <cell r="AF117">
            <v>33025</v>
          </cell>
          <cell r="AG117" t="str">
            <v>无</v>
          </cell>
          <cell r="AH117" t="str">
            <v>无</v>
          </cell>
          <cell r="AI117" t="str">
            <v>统招</v>
          </cell>
          <cell r="AJ117" t="str">
            <v>汉</v>
          </cell>
          <cell r="AK117" t="str">
            <v>群众</v>
          </cell>
          <cell r="AL117" t="str">
            <v>已婚</v>
          </cell>
          <cell r="AM117" t="str">
            <v>1976-01-29</v>
          </cell>
          <cell r="AN117">
            <v>49</v>
          </cell>
          <cell r="AO117" t="str">
            <v>1990年7月</v>
          </cell>
          <cell r="AP117" t="str">
            <v>河北</v>
          </cell>
          <cell r="AQ117" t="str">
            <v>河北省黄骅市常郭镇白庄村124号</v>
          </cell>
        </row>
        <row r="118">
          <cell r="C118" t="str">
            <v>王建国</v>
          </cell>
          <cell r="D118" t="str">
            <v>男</v>
          </cell>
          <cell r="E118" t="str">
            <v>前台</v>
          </cell>
          <cell r="F118" t="str">
            <v>河北光华荣昌汽车部件有限公司</v>
          </cell>
          <cell r="G118" t="str">
            <v>座椅事业一部--金属件厂</v>
          </cell>
          <cell r="H118" t="str">
            <v>冲压弯管车间</v>
          </cell>
          <cell r="I118" t="str">
            <v>冲压工</v>
          </cell>
          <cell r="J118" t="str">
            <v>/</v>
          </cell>
          <cell r="K118" t="str">
            <v>河北</v>
          </cell>
          <cell r="L118" t="str">
            <v>天津宏达翔科技有限公司</v>
          </cell>
          <cell r="M118" t="str">
            <v>劳务派遣</v>
          </cell>
          <cell r="N118" t="str">
            <v>是</v>
          </cell>
          <cell r="O118" t="str">
            <v>否</v>
          </cell>
          <cell r="P118" t="str">
            <v>劳务派遣</v>
          </cell>
          <cell r="Q118" t="str">
            <v>生产类</v>
          </cell>
          <cell r="R118" t="str">
            <v>直接人员</v>
          </cell>
          <cell r="S118">
            <v>44709</v>
          </cell>
          <cell r="T118">
            <v>3</v>
          </cell>
          <cell r="U118">
            <v>45536</v>
          </cell>
          <cell r="V118" t="str">
            <v>调入</v>
          </cell>
          <cell r="W118" t="str">
            <v>13512905187</v>
          </cell>
        </row>
        <row r="118">
          <cell r="Y118">
            <v>19831719507</v>
          </cell>
          <cell r="Z118" t="str">
            <v>中专</v>
          </cell>
          <cell r="AA118">
            <v>37408</v>
          </cell>
          <cell r="AB118" t="str">
            <v>河北沧州光明技校</v>
          </cell>
          <cell r="AC118" t="str">
            <v>平面设计</v>
          </cell>
          <cell r="AD118" t="str">
            <v>统招</v>
          </cell>
          <cell r="AE118" t="str">
            <v>中专</v>
          </cell>
          <cell r="AF118">
            <v>37408</v>
          </cell>
          <cell r="AG118" t="str">
            <v>河北沧州光明技校</v>
          </cell>
          <cell r="AH118" t="str">
            <v>平面设计</v>
          </cell>
          <cell r="AI118" t="str">
            <v>统招</v>
          </cell>
          <cell r="AJ118" t="str">
            <v>汉</v>
          </cell>
          <cell r="AK118" t="str">
            <v>群众</v>
          </cell>
          <cell r="AL118" t="str">
            <v>离异</v>
          </cell>
          <cell r="AM118" t="str">
            <v>1982-01-29</v>
          </cell>
          <cell r="AN118">
            <v>43</v>
          </cell>
          <cell r="AO118" t="str">
            <v>2002年9月</v>
          </cell>
          <cell r="AP118" t="str">
            <v>河北</v>
          </cell>
          <cell r="AQ118" t="str">
            <v>河北省沧州市海兴县赵毛陶镇大张庄村72号</v>
          </cell>
        </row>
        <row r="119">
          <cell r="C119" t="str">
            <v>高山</v>
          </cell>
          <cell r="D119" t="str">
            <v>女</v>
          </cell>
          <cell r="E119" t="str">
            <v>前台</v>
          </cell>
          <cell r="F119" t="str">
            <v>河北光华荣昌汽车部件有限公司</v>
          </cell>
          <cell r="G119" t="str">
            <v>座椅事业一部--金属件厂</v>
          </cell>
          <cell r="H119" t="str">
            <v>冲压弯管车间</v>
          </cell>
          <cell r="I119" t="str">
            <v>前工序操作工</v>
          </cell>
          <cell r="J119" t="str">
            <v>/</v>
          </cell>
          <cell r="K119" t="str">
            <v>河北</v>
          </cell>
          <cell r="L119" t="str">
            <v>河北工厂</v>
          </cell>
          <cell r="M119" t="str">
            <v>劳动合同</v>
          </cell>
          <cell r="N119" t="str">
            <v>是</v>
          </cell>
          <cell r="O119" t="str">
            <v>否</v>
          </cell>
          <cell r="P119" t="str">
            <v>正式工</v>
          </cell>
          <cell r="Q119" t="str">
            <v>生产类</v>
          </cell>
          <cell r="R119" t="str">
            <v>直接人员</v>
          </cell>
          <cell r="S119">
            <v>44378</v>
          </cell>
          <cell r="T119">
            <v>4</v>
          </cell>
          <cell r="U119" t="str">
            <v>2022.7.29</v>
          </cell>
          <cell r="V119" t="str">
            <v>2021.07由劳务转公司
2022年7月29日由焊接调入冲压弯管车间</v>
          </cell>
          <cell r="W119" t="str">
            <v>15632788027</v>
          </cell>
          <cell r="X119" t="str">
            <v>配偶</v>
          </cell>
          <cell r="Y119">
            <v>15831877735</v>
          </cell>
          <cell r="Z119" t="str">
            <v>高中</v>
          </cell>
          <cell r="AA119">
            <v>44324</v>
          </cell>
          <cell r="AB119" t="str">
            <v>蒙自一中</v>
          </cell>
          <cell r="AC119" t="str">
            <v>无</v>
          </cell>
          <cell r="AD119" t="str">
            <v>统招</v>
          </cell>
          <cell r="AE119" t="str">
            <v>高中</v>
          </cell>
          <cell r="AF119">
            <v>44324</v>
          </cell>
          <cell r="AG119" t="str">
            <v>蒙自一中</v>
          </cell>
          <cell r="AH119" t="str">
            <v>无</v>
          </cell>
          <cell r="AI119" t="str">
            <v>统招</v>
          </cell>
          <cell r="AJ119" t="str">
            <v>汉</v>
          </cell>
          <cell r="AK119" t="str">
            <v>群众</v>
          </cell>
          <cell r="AL119" t="str">
            <v>已婚</v>
          </cell>
          <cell r="AM119" t="str">
            <v>1979-08-13</v>
          </cell>
          <cell r="AN119">
            <v>46</v>
          </cell>
          <cell r="AO119">
            <v>44317</v>
          </cell>
          <cell r="AP119" t="str">
            <v>河北</v>
          </cell>
          <cell r="AQ119" t="str">
            <v>河北省黄骅市吕桥镇何桥村159号</v>
          </cell>
        </row>
        <row r="120">
          <cell r="C120" t="str">
            <v>王国胜</v>
          </cell>
          <cell r="D120" t="str">
            <v>男</v>
          </cell>
          <cell r="E120" t="str">
            <v>前台</v>
          </cell>
          <cell r="F120" t="str">
            <v>河北光华荣昌汽车部件有限公司</v>
          </cell>
          <cell r="G120" t="str">
            <v>座椅事业一部--金属件厂</v>
          </cell>
          <cell r="H120" t="str">
            <v>冲压弯管车间</v>
          </cell>
          <cell r="I120" t="str">
            <v>冲压工</v>
          </cell>
          <cell r="J120" t="str">
            <v>/</v>
          </cell>
          <cell r="K120" t="str">
            <v>河北</v>
          </cell>
          <cell r="L120" t="str">
            <v>河北工厂</v>
          </cell>
          <cell r="M120" t="str">
            <v>劳动合同</v>
          </cell>
          <cell r="N120" t="str">
            <v>是</v>
          </cell>
          <cell r="O120" t="str">
            <v>否</v>
          </cell>
          <cell r="P120" t="str">
            <v>正式工</v>
          </cell>
          <cell r="Q120" t="str">
            <v>生产类</v>
          </cell>
          <cell r="R120" t="str">
            <v>直接人员</v>
          </cell>
          <cell r="S120">
            <v>44798</v>
          </cell>
          <cell r="T120">
            <v>3</v>
          </cell>
        </row>
        <row r="120">
          <cell r="W120" t="str">
            <v>13463772624</v>
          </cell>
          <cell r="X120" t="str">
            <v>配偶</v>
          </cell>
          <cell r="Y120">
            <v>15133768684</v>
          </cell>
          <cell r="Z120" t="str">
            <v>高中</v>
          </cell>
          <cell r="AA120">
            <v>33786</v>
          </cell>
          <cell r="AB120" t="str">
            <v>黄骅二中</v>
          </cell>
          <cell r="AC120" t="str">
            <v>无</v>
          </cell>
          <cell r="AD120" t="str">
            <v>统招</v>
          </cell>
          <cell r="AE120" t="str">
            <v>高中</v>
          </cell>
          <cell r="AF120">
            <v>33786</v>
          </cell>
          <cell r="AG120" t="str">
            <v>黄骅二中</v>
          </cell>
          <cell r="AH120" t="str">
            <v>无</v>
          </cell>
          <cell r="AI120" t="str">
            <v>统招</v>
          </cell>
          <cell r="AJ120" t="str">
            <v>汉</v>
          </cell>
          <cell r="AK120" t="str">
            <v>群众</v>
          </cell>
          <cell r="AL120" t="str">
            <v>已婚</v>
          </cell>
          <cell r="AM120" t="str">
            <v>1972-02-22</v>
          </cell>
          <cell r="AN120">
            <v>53</v>
          </cell>
          <cell r="AO120" t="str">
            <v>1992年7月</v>
          </cell>
          <cell r="AP120" t="str">
            <v>河北</v>
          </cell>
          <cell r="AQ120" t="str">
            <v>河北省黄骅市黄骅镇后沙洼村141号</v>
          </cell>
        </row>
        <row r="121">
          <cell r="C121" t="str">
            <v>汪彬彬</v>
          </cell>
          <cell r="D121" t="str">
            <v>男</v>
          </cell>
          <cell r="E121" t="str">
            <v>前台</v>
          </cell>
          <cell r="F121" t="str">
            <v>河北光华荣昌汽车部件有限公司</v>
          </cell>
          <cell r="G121" t="str">
            <v>座椅事业一部--金属件厂</v>
          </cell>
          <cell r="H121" t="str">
            <v>冲压弯管车间</v>
          </cell>
          <cell r="I121" t="str">
            <v>冲压工</v>
          </cell>
          <cell r="J121" t="str">
            <v>/</v>
          </cell>
          <cell r="K121" t="str">
            <v>河北</v>
          </cell>
          <cell r="L121" t="str">
            <v>河北工厂</v>
          </cell>
          <cell r="M121" t="str">
            <v>劳动合同</v>
          </cell>
          <cell r="N121" t="str">
            <v>是</v>
          </cell>
          <cell r="O121" t="str">
            <v>否</v>
          </cell>
          <cell r="P121" t="str">
            <v>正式工</v>
          </cell>
          <cell r="Q121" t="str">
            <v>生产类</v>
          </cell>
          <cell r="R121" t="str">
            <v>直接人员</v>
          </cell>
          <cell r="S121">
            <v>44974</v>
          </cell>
          <cell r="T121">
            <v>2</v>
          </cell>
        </row>
        <row r="121">
          <cell r="W121">
            <v>16631719501</v>
          </cell>
          <cell r="X121" t="str">
            <v>汪长久</v>
          </cell>
          <cell r="Y121">
            <v>13731775964</v>
          </cell>
          <cell r="Z121" t="str">
            <v>初中</v>
          </cell>
          <cell r="AA121">
            <v>40330</v>
          </cell>
          <cell r="AB121" t="str">
            <v>旧城中学</v>
          </cell>
          <cell r="AC121" t="str">
            <v>无</v>
          </cell>
          <cell r="AD121" t="str">
            <v>统招</v>
          </cell>
          <cell r="AE121" t="str">
            <v>初中</v>
          </cell>
          <cell r="AF121">
            <v>40330</v>
          </cell>
          <cell r="AG121" t="str">
            <v>旧城中学</v>
          </cell>
          <cell r="AH121" t="str">
            <v>无</v>
          </cell>
          <cell r="AI121" t="str">
            <v>统招</v>
          </cell>
          <cell r="AJ121" t="str">
            <v>汉</v>
          </cell>
          <cell r="AK121" t="str">
            <v>群众</v>
          </cell>
          <cell r="AL121" t="str">
            <v>未婚</v>
          </cell>
          <cell r="AM121" t="str">
            <v>1993-03-27</v>
          </cell>
          <cell r="AN121">
            <v>32</v>
          </cell>
        </row>
        <row r="121">
          <cell r="AP121" t="str">
            <v>河北</v>
          </cell>
          <cell r="AQ121" t="str">
            <v>河北省黄骅市旧城镇旧城村374号</v>
          </cell>
        </row>
        <row r="122">
          <cell r="C122" t="str">
            <v>刘如成</v>
          </cell>
          <cell r="D122" t="str">
            <v>男</v>
          </cell>
          <cell r="E122" t="str">
            <v>前台</v>
          </cell>
          <cell r="F122" t="str">
            <v>河北光华荣昌汽车部件有限公司</v>
          </cell>
          <cell r="G122" t="str">
            <v>座椅事业一部--金属件厂</v>
          </cell>
          <cell r="H122" t="str">
            <v>焊接车间</v>
          </cell>
          <cell r="I122" t="str">
            <v>班组长</v>
          </cell>
          <cell r="J122" t="str">
            <v>/</v>
          </cell>
          <cell r="K122" t="str">
            <v>河北</v>
          </cell>
          <cell r="L122" t="str">
            <v>河北工厂</v>
          </cell>
          <cell r="M122" t="str">
            <v>劳动合同</v>
          </cell>
          <cell r="N122" t="str">
            <v>是</v>
          </cell>
          <cell r="O122" t="str">
            <v>否</v>
          </cell>
          <cell r="P122" t="str">
            <v>正式工</v>
          </cell>
          <cell r="Q122" t="str">
            <v>生产类</v>
          </cell>
          <cell r="R122" t="str">
            <v>直接人员</v>
          </cell>
          <cell r="S122">
            <v>41322</v>
          </cell>
          <cell r="T122">
            <v>12</v>
          </cell>
          <cell r="U122" t="str">
            <v>2022.9.22</v>
          </cell>
          <cell r="V122" t="str">
            <v>2021.09竞聘调整
2022/9/22因违规，由班组长降为工人</v>
          </cell>
          <cell r="W122" t="str">
            <v>18631792147</v>
          </cell>
          <cell r="X122" t="str">
            <v>父亲</v>
          </cell>
          <cell r="Y122">
            <v>15830827977</v>
          </cell>
          <cell r="Z122" t="str">
            <v>初中</v>
          </cell>
          <cell r="AA122">
            <v>38169</v>
          </cell>
          <cell r="AB122" t="str">
            <v>常郭中学</v>
          </cell>
          <cell r="AC122" t="str">
            <v>无</v>
          </cell>
          <cell r="AD122" t="str">
            <v>统招</v>
          </cell>
          <cell r="AE122" t="str">
            <v>大专</v>
          </cell>
          <cell r="AF122">
            <v>45108</v>
          </cell>
          <cell r="AG122" t="str">
            <v>唐山学院</v>
          </cell>
          <cell r="AH122" t="str">
            <v>工商企业管理</v>
          </cell>
          <cell r="AI122" t="str">
            <v>成考</v>
          </cell>
          <cell r="AJ122" t="str">
            <v>汉</v>
          </cell>
          <cell r="AK122" t="str">
            <v>群众</v>
          </cell>
          <cell r="AL122" t="str">
            <v>已婚</v>
          </cell>
          <cell r="AM122" t="str">
            <v>1989-10-27</v>
          </cell>
          <cell r="AN122">
            <v>36</v>
          </cell>
          <cell r="AO122">
            <v>41322</v>
          </cell>
          <cell r="AP122" t="str">
            <v>河北</v>
          </cell>
          <cell r="AQ122" t="str">
            <v>河北省黄骅市滕庄子乡大浪白村335号</v>
          </cell>
        </row>
        <row r="123">
          <cell r="C123" t="str">
            <v>田晓胜</v>
          </cell>
          <cell r="D123" t="str">
            <v>男</v>
          </cell>
          <cell r="E123" t="str">
            <v>前台</v>
          </cell>
          <cell r="F123" t="str">
            <v>河北光华荣昌汽车部件有限公司</v>
          </cell>
          <cell r="G123" t="str">
            <v>座椅事业一部--金属件厂</v>
          </cell>
          <cell r="H123" t="str">
            <v>焊接车间</v>
          </cell>
          <cell r="I123" t="str">
            <v>双头车操作工兼调机员</v>
          </cell>
          <cell r="J123" t="str">
            <v>/</v>
          </cell>
          <cell r="K123" t="str">
            <v>河北</v>
          </cell>
          <cell r="L123" t="str">
            <v>河北工厂</v>
          </cell>
          <cell r="M123" t="str">
            <v>劳动合同</v>
          </cell>
          <cell r="N123" t="str">
            <v>是</v>
          </cell>
          <cell r="O123" t="str">
            <v>否</v>
          </cell>
          <cell r="P123" t="str">
            <v>正式工</v>
          </cell>
          <cell r="Q123" t="str">
            <v>生产类</v>
          </cell>
          <cell r="R123" t="str">
            <v>直接人员</v>
          </cell>
          <cell r="S123">
            <v>41841</v>
          </cell>
          <cell r="T123">
            <v>11</v>
          </cell>
          <cell r="U123">
            <v>45495</v>
          </cell>
          <cell r="V123" t="str">
            <v>调入</v>
          </cell>
          <cell r="W123">
            <v>15100737103</v>
          </cell>
          <cell r="X123" t="str">
            <v>配偶</v>
          </cell>
          <cell r="Y123">
            <v>15731711718</v>
          </cell>
          <cell r="Z123" t="str">
            <v>中专</v>
          </cell>
          <cell r="AA123">
            <v>41791</v>
          </cell>
          <cell r="AB123" t="str">
            <v>黄骅职教中心</v>
          </cell>
          <cell r="AC123" t="str">
            <v>汽车制造</v>
          </cell>
          <cell r="AD123" t="str">
            <v>统招</v>
          </cell>
          <cell r="AE123" t="str">
            <v>中专</v>
          </cell>
          <cell r="AF123">
            <v>41791</v>
          </cell>
          <cell r="AG123" t="str">
            <v>黄骅职教中心</v>
          </cell>
          <cell r="AH123" t="str">
            <v>汽车制造</v>
          </cell>
          <cell r="AI123" t="str">
            <v>统招</v>
          </cell>
          <cell r="AJ123" t="str">
            <v>汉</v>
          </cell>
          <cell r="AK123" t="str">
            <v>群众</v>
          </cell>
          <cell r="AL123" t="str">
            <v>已婚</v>
          </cell>
          <cell r="AM123" t="str">
            <v>1998-01-02</v>
          </cell>
          <cell r="AN123">
            <v>27</v>
          </cell>
          <cell r="AO123">
            <v>41841</v>
          </cell>
          <cell r="AP123" t="str">
            <v>河北</v>
          </cell>
          <cell r="AQ123" t="str">
            <v>河北省黄骅市黄骅镇魏孙村024号</v>
          </cell>
        </row>
        <row r="124">
          <cell r="C124" t="str">
            <v>邓冬冬</v>
          </cell>
          <cell r="D124" t="str">
            <v>男</v>
          </cell>
          <cell r="E124" t="str">
            <v>前台</v>
          </cell>
          <cell r="F124" t="str">
            <v>河北光华荣昌汽车部件有限公司</v>
          </cell>
          <cell r="G124" t="str">
            <v>座椅事业一部--金属件厂</v>
          </cell>
          <cell r="H124" t="str">
            <v>焊接车间</v>
          </cell>
          <cell r="I124" t="str">
            <v>班组长</v>
          </cell>
          <cell r="J124" t="str">
            <v>/</v>
          </cell>
          <cell r="K124" t="str">
            <v>河北</v>
          </cell>
          <cell r="L124" t="str">
            <v>河北工厂</v>
          </cell>
          <cell r="M124" t="str">
            <v>劳动合同</v>
          </cell>
          <cell r="N124" t="str">
            <v>是</v>
          </cell>
          <cell r="O124" t="str">
            <v>否</v>
          </cell>
          <cell r="P124" t="str">
            <v>正式工</v>
          </cell>
          <cell r="Q124" t="str">
            <v>生产类</v>
          </cell>
          <cell r="R124" t="str">
            <v>直接人员</v>
          </cell>
          <cell r="S124">
            <v>40022</v>
          </cell>
          <cell r="T124">
            <v>16</v>
          </cell>
        </row>
        <row r="124">
          <cell r="W124">
            <v>15732720893</v>
          </cell>
          <cell r="X124" t="str">
            <v>配偶</v>
          </cell>
          <cell r="Y124">
            <v>18713732341</v>
          </cell>
          <cell r="Z124" t="str">
            <v>高中</v>
          </cell>
          <cell r="AA124">
            <v>40360</v>
          </cell>
          <cell r="AB124" t="str">
            <v>职教中心</v>
          </cell>
          <cell r="AC124" t="str">
            <v>无</v>
          </cell>
          <cell r="AD124" t="str">
            <v>统招</v>
          </cell>
          <cell r="AE124" t="str">
            <v>高中</v>
          </cell>
          <cell r="AF124">
            <v>40360</v>
          </cell>
          <cell r="AG124" t="str">
            <v>职教中心</v>
          </cell>
          <cell r="AH124" t="str">
            <v>无</v>
          </cell>
          <cell r="AI124" t="str">
            <v>统招</v>
          </cell>
          <cell r="AJ124" t="str">
            <v>汉</v>
          </cell>
          <cell r="AK124" t="str">
            <v>群众</v>
          </cell>
          <cell r="AL124" t="str">
            <v>已婚</v>
          </cell>
          <cell r="AM124" t="str">
            <v>1992-02-05</v>
          </cell>
          <cell r="AN124">
            <v>33</v>
          </cell>
          <cell r="AO124">
            <v>40022</v>
          </cell>
          <cell r="AP124" t="str">
            <v>河北</v>
          </cell>
          <cell r="AQ124" t="str">
            <v>河北省黄骅市常郭镇中排村103号</v>
          </cell>
        </row>
        <row r="125">
          <cell r="C125" t="str">
            <v>胡海明</v>
          </cell>
          <cell r="D125" t="str">
            <v>男</v>
          </cell>
          <cell r="E125" t="str">
            <v>前台</v>
          </cell>
          <cell r="F125" t="str">
            <v>河北光华荣昌汽车部件有限公司</v>
          </cell>
          <cell r="G125" t="str">
            <v>座椅事业一部--金属件厂</v>
          </cell>
          <cell r="H125" t="str">
            <v>焊接车间</v>
          </cell>
          <cell r="I125" t="str">
            <v>焊工</v>
          </cell>
          <cell r="J125" t="str">
            <v>/</v>
          </cell>
          <cell r="K125" t="str">
            <v>河北</v>
          </cell>
          <cell r="L125" t="str">
            <v>河北工厂</v>
          </cell>
          <cell r="M125" t="str">
            <v>劳动合同</v>
          </cell>
          <cell r="N125" t="str">
            <v>是</v>
          </cell>
          <cell r="O125" t="str">
            <v>否</v>
          </cell>
          <cell r="P125" t="str">
            <v>正式工</v>
          </cell>
          <cell r="Q125" t="str">
            <v>生产类</v>
          </cell>
          <cell r="R125" t="str">
            <v>直接人员</v>
          </cell>
          <cell r="S125">
            <v>40964</v>
          </cell>
          <cell r="T125">
            <v>13</v>
          </cell>
        </row>
        <row r="125">
          <cell r="W125" t="str">
            <v>15100795520</v>
          </cell>
          <cell r="X125" t="str">
            <v>配偶</v>
          </cell>
          <cell r="Y125">
            <v>15131755156</v>
          </cell>
          <cell r="Z125" t="str">
            <v>初中</v>
          </cell>
          <cell r="AA125">
            <v>35217</v>
          </cell>
          <cell r="AB125" t="str">
            <v>常郭中学</v>
          </cell>
          <cell r="AC125" t="str">
            <v>无</v>
          </cell>
          <cell r="AD125" t="str">
            <v>统招</v>
          </cell>
          <cell r="AE125" t="str">
            <v>初中</v>
          </cell>
          <cell r="AF125">
            <v>35217</v>
          </cell>
          <cell r="AG125" t="str">
            <v>常郭中学</v>
          </cell>
          <cell r="AH125" t="str">
            <v>无</v>
          </cell>
          <cell r="AI125" t="str">
            <v>统招</v>
          </cell>
          <cell r="AJ125" t="str">
            <v>汉</v>
          </cell>
          <cell r="AK125" t="str">
            <v>群众</v>
          </cell>
          <cell r="AL125" t="str">
            <v>已婚</v>
          </cell>
          <cell r="AM125" t="str">
            <v>1981-06-30</v>
          </cell>
          <cell r="AN125">
            <v>44</v>
          </cell>
          <cell r="AO125">
            <v>40964</v>
          </cell>
          <cell r="AP125" t="str">
            <v>河北</v>
          </cell>
          <cell r="AQ125" t="str">
            <v>河北省黄骅市常郭镇常郭村178号</v>
          </cell>
        </row>
        <row r="126">
          <cell r="C126" t="str">
            <v>赵亚帅</v>
          </cell>
          <cell r="D126" t="str">
            <v>男</v>
          </cell>
          <cell r="E126" t="str">
            <v>前台</v>
          </cell>
          <cell r="F126" t="str">
            <v>河北光华荣昌汽车部件有限公司</v>
          </cell>
          <cell r="G126" t="str">
            <v>座椅事业一部--金属件厂</v>
          </cell>
          <cell r="H126" t="str">
            <v>焊接车间</v>
          </cell>
          <cell r="I126" t="str">
            <v>焊工</v>
          </cell>
          <cell r="J126" t="str">
            <v>/</v>
          </cell>
          <cell r="K126" t="str">
            <v>河北</v>
          </cell>
          <cell r="L126" t="str">
            <v>河北工厂</v>
          </cell>
          <cell r="M126" t="str">
            <v>劳动合同</v>
          </cell>
          <cell r="N126" t="str">
            <v>是</v>
          </cell>
          <cell r="O126" t="str">
            <v>否</v>
          </cell>
          <cell r="P126" t="str">
            <v>正式工</v>
          </cell>
          <cell r="Q126" t="str">
            <v>生产类</v>
          </cell>
          <cell r="R126" t="str">
            <v>直接人员</v>
          </cell>
          <cell r="S126">
            <v>40583</v>
          </cell>
          <cell r="T126">
            <v>14</v>
          </cell>
        </row>
        <row r="126">
          <cell r="W126" t="str">
            <v>13582678798</v>
          </cell>
          <cell r="X126" t="str">
            <v>配偶</v>
          </cell>
          <cell r="Y126">
            <v>15731771819</v>
          </cell>
          <cell r="Z126" t="str">
            <v>初中</v>
          </cell>
          <cell r="AA126">
            <v>39995</v>
          </cell>
          <cell r="AB126" t="str">
            <v>常郭中学</v>
          </cell>
          <cell r="AC126" t="str">
            <v>无</v>
          </cell>
          <cell r="AD126" t="str">
            <v>统招</v>
          </cell>
          <cell r="AE126" t="str">
            <v>初中</v>
          </cell>
          <cell r="AF126">
            <v>39995</v>
          </cell>
          <cell r="AG126" t="str">
            <v>常郭中学</v>
          </cell>
          <cell r="AH126" t="str">
            <v>无</v>
          </cell>
          <cell r="AI126" t="str">
            <v>统招</v>
          </cell>
          <cell r="AJ126" t="str">
            <v>汉</v>
          </cell>
          <cell r="AK126" t="str">
            <v>群众</v>
          </cell>
          <cell r="AL126" t="str">
            <v>已婚</v>
          </cell>
          <cell r="AM126" t="str">
            <v>1994-04-06</v>
          </cell>
          <cell r="AN126">
            <v>31</v>
          </cell>
          <cell r="AO126">
            <v>40583</v>
          </cell>
          <cell r="AP126" t="str">
            <v>河北</v>
          </cell>
          <cell r="AQ126" t="str">
            <v>河北省黄骅市常郭镇赵子札村113号</v>
          </cell>
        </row>
        <row r="127">
          <cell r="C127" t="str">
            <v>孟新</v>
          </cell>
          <cell r="D127" t="str">
            <v>男</v>
          </cell>
          <cell r="E127" t="str">
            <v>前台</v>
          </cell>
          <cell r="F127" t="str">
            <v>河北光华荣昌汽车部件有限公司</v>
          </cell>
          <cell r="G127" t="str">
            <v>座椅事业一部--金属件厂</v>
          </cell>
          <cell r="H127" t="str">
            <v>焊接车间</v>
          </cell>
          <cell r="I127" t="str">
            <v>摆件工</v>
          </cell>
          <cell r="J127" t="str">
            <v>/</v>
          </cell>
          <cell r="K127" t="str">
            <v>河北</v>
          </cell>
          <cell r="L127" t="str">
            <v>河北工厂</v>
          </cell>
          <cell r="M127" t="str">
            <v>劳动合同</v>
          </cell>
          <cell r="N127" t="str">
            <v>是</v>
          </cell>
          <cell r="O127" t="str">
            <v>否</v>
          </cell>
          <cell r="P127" t="str">
            <v>正式工</v>
          </cell>
          <cell r="Q127" t="str">
            <v>生产类</v>
          </cell>
          <cell r="R127" t="str">
            <v>直接人员</v>
          </cell>
          <cell r="S127">
            <v>41387</v>
          </cell>
          <cell r="T127">
            <v>12</v>
          </cell>
          <cell r="U127">
            <v>45505</v>
          </cell>
          <cell r="V127" t="str">
            <v>调入</v>
          </cell>
          <cell r="W127" t="str">
            <v>15720337534</v>
          </cell>
          <cell r="X127" t="str">
            <v>弟弟</v>
          </cell>
          <cell r="Y127">
            <v>13363176110</v>
          </cell>
          <cell r="Z127" t="str">
            <v>初中</v>
          </cell>
          <cell r="AA127">
            <v>39630</v>
          </cell>
          <cell r="AB127" t="str">
            <v>滕庄子中学</v>
          </cell>
          <cell r="AC127" t="str">
            <v>无</v>
          </cell>
          <cell r="AD127" t="str">
            <v>统招</v>
          </cell>
          <cell r="AE127" t="str">
            <v>初中</v>
          </cell>
          <cell r="AF127">
            <v>39630</v>
          </cell>
          <cell r="AG127" t="str">
            <v>滕庄子中学</v>
          </cell>
          <cell r="AH127" t="str">
            <v>无</v>
          </cell>
          <cell r="AI127" t="str">
            <v>统招</v>
          </cell>
          <cell r="AJ127" t="str">
            <v>汉</v>
          </cell>
          <cell r="AK127" t="str">
            <v>群众</v>
          </cell>
          <cell r="AL127" t="str">
            <v>未婚</v>
          </cell>
          <cell r="AM127" t="str">
            <v>1993-02-02</v>
          </cell>
          <cell r="AN127">
            <v>32</v>
          </cell>
          <cell r="AO127">
            <v>41387</v>
          </cell>
          <cell r="AP127" t="str">
            <v>河北</v>
          </cell>
          <cell r="AQ127" t="str">
            <v>河北省黄骅市滕庄子乡刘月庄村196号</v>
          </cell>
        </row>
        <row r="128">
          <cell r="C128" t="str">
            <v>杨兴乐</v>
          </cell>
          <cell r="D128" t="str">
            <v>男</v>
          </cell>
          <cell r="E128" t="str">
            <v>前台</v>
          </cell>
          <cell r="F128" t="str">
            <v>河北光华荣昌汽车部件有限公司</v>
          </cell>
          <cell r="G128" t="str">
            <v>座椅事业一部--金属件厂</v>
          </cell>
          <cell r="H128" t="str">
            <v>焊接车间</v>
          </cell>
          <cell r="I128" t="str">
            <v>焊工</v>
          </cell>
          <cell r="J128" t="str">
            <v>/</v>
          </cell>
          <cell r="K128" t="str">
            <v>河北</v>
          </cell>
          <cell r="L128" t="str">
            <v>河北工厂</v>
          </cell>
          <cell r="M128" t="str">
            <v>劳动合同</v>
          </cell>
          <cell r="N128" t="str">
            <v>是</v>
          </cell>
          <cell r="O128" t="str">
            <v>否</v>
          </cell>
          <cell r="P128" t="str">
            <v>正式工</v>
          </cell>
          <cell r="Q128" t="str">
            <v>生产类</v>
          </cell>
          <cell r="R128" t="str">
            <v>直接人员</v>
          </cell>
          <cell r="S128">
            <v>41718</v>
          </cell>
          <cell r="T128">
            <v>11</v>
          </cell>
        </row>
        <row r="128">
          <cell r="W128">
            <v>13131737986</v>
          </cell>
          <cell r="X128" t="str">
            <v>配偶</v>
          </cell>
          <cell r="Y128">
            <v>15354172775</v>
          </cell>
          <cell r="Z128" t="str">
            <v>初中</v>
          </cell>
          <cell r="AA128">
            <v>35977</v>
          </cell>
          <cell r="AB128" t="str">
            <v>常郭中学</v>
          </cell>
          <cell r="AC128" t="str">
            <v>无</v>
          </cell>
          <cell r="AD128" t="str">
            <v>统招</v>
          </cell>
          <cell r="AE128" t="str">
            <v>初中</v>
          </cell>
          <cell r="AF128">
            <v>35977</v>
          </cell>
          <cell r="AG128" t="str">
            <v>常郭中学</v>
          </cell>
          <cell r="AH128" t="str">
            <v>无</v>
          </cell>
          <cell r="AI128" t="str">
            <v>统招</v>
          </cell>
          <cell r="AJ128" t="str">
            <v>汉</v>
          </cell>
          <cell r="AK128" t="str">
            <v>群众</v>
          </cell>
          <cell r="AL128" t="str">
            <v>已婚</v>
          </cell>
          <cell r="AM128" t="str">
            <v>1983-03-04</v>
          </cell>
          <cell r="AN128">
            <v>42</v>
          </cell>
          <cell r="AO128">
            <v>41718</v>
          </cell>
          <cell r="AP128" t="str">
            <v>河北</v>
          </cell>
          <cell r="AQ128" t="str">
            <v>河北省黄骅市常郭镇常郭村132号</v>
          </cell>
        </row>
        <row r="129">
          <cell r="C129" t="str">
            <v>杨学涛</v>
          </cell>
          <cell r="D129" t="str">
            <v>男</v>
          </cell>
          <cell r="E129" t="str">
            <v>前台</v>
          </cell>
          <cell r="F129" t="str">
            <v>河北光华荣昌汽车部件有限公司</v>
          </cell>
          <cell r="G129" t="str">
            <v>座椅事业一部--金属件厂</v>
          </cell>
          <cell r="H129" t="str">
            <v>焊接车间</v>
          </cell>
          <cell r="I129" t="str">
            <v>焊工</v>
          </cell>
          <cell r="J129" t="str">
            <v>/</v>
          </cell>
          <cell r="K129" t="str">
            <v>河北</v>
          </cell>
          <cell r="L129" t="str">
            <v>河北工厂</v>
          </cell>
          <cell r="M129" t="str">
            <v>劳动合同</v>
          </cell>
          <cell r="N129" t="str">
            <v>是</v>
          </cell>
          <cell r="O129" t="str">
            <v>否</v>
          </cell>
          <cell r="P129" t="str">
            <v>正式工</v>
          </cell>
          <cell r="Q129" t="str">
            <v>生产类</v>
          </cell>
          <cell r="R129" t="str">
            <v>直接人员</v>
          </cell>
          <cell r="S129">
            <v>41821</v>
          </cell>
          <cell r="T129">
            <v>11</v>
          </cell>
        </row>
        <row r="129">
          <cell r="W129">
            <v>13582734694</v>
          </cell>
          <cell r="X129" t="str">
            <v>配偶</v>
          </cell>
          <cell r="Y129">
            <v>15612701006</v>
          </cell>
          <cell r="Z129" t="str">
            <v>初中</v>
          </cell>
          <cell r="AA129">
            <v>35582</v>
          </cell>
          <cell r="AB129" t="str">
            <v>常郭中学</v>
          </cell>
          <cell r="AC129" t="str">
            <v>无</v>
          </cell>
          <cell r="AD129" t="str">
            <v>统招</v>
          </cell>
          <cell r="AE129" t="str">
            <v>初中</v>
          </cell>
          <cell r="AF129">
            <v>35582</v>
          </cell>
          <cell r="AG129" t="str">
            <v>常郭中学</v>
          </cell>
          <cell r="AH129" t="str">
            <v>无</v>
          </cell>
          <cell r="AI129" t="str">
            <v>统招</v>
          </cell>
          <cell r="AJ129" t="str">
            <v>汉</v>
          </cell>
          <cell r="AK129" t="str">
            <v>群众</v>
          </cell>
          <cell r="AL129" t="str">
            <v>已婚</v>
          </cell>
          <cell r="AM129" t="str">
            <v>1982-08-15</v>
          </cell>
          <cell r="AN129">
            <v>43</v>
          </cell>
          <cell r="AO129">
            <v>41821</v>
          </cell>
          <cell r="AP129" t="str">
            <v>河北</v>
          </cell>
          <cell r="AQ129" t="str">
            <v>河北省黄骅市常郭镇乔庄子村44号</v>
          </cell>
        </row>
        <row r="130">
          <cell r="C130" t="str">
            <v>朱洪来</v>
          </cell>
          <cell r="D130" t="str">
            <v>男</v>
          </cell>
          <cell r="E130" t="str">
            <v>前台</v>
          </cell>
          <cell r="F130" t="str">
            <v>河北光华荣昌汽车部件有限公司</v>
          </cell>
          <cell r="G130" t="str">
            <v>座椅事业一部--金属件厂</v>
          </cell>
          <cell r="H130" t="str">
            <v>焊接车间</v>
          </cell>
          <cell r="I130" t="str">
            <v>焊工</v>
          </cell>
          <cell r="J130" t="str">
            <v>/</v>
          </cell>
          <cell r="K130" t="str">
            <v>河北</v>
          </cell>
          <cell r="L130" t="str">
            <v>河北工厂</v>
          </cell>
          <cell r="M130" t="str">
            <v>劳动合同</v>
          </cell>
          <cell r="N130" t="str">
            <v>是</v>
          </cell>
          <cell r="O130" t="str">
            <v>否</v>
          </cell>
          <cell r="P130" t="str">
            <v>正式工</v>
          </cell>
          <cell r="Q130" t="str">
            <v>生产类</v>
          </cell>
          <cell r="R130" t="str">
            <v>直接人员</v>
          </cell>
          <cell r="S130">
            <v>41551</v>
          </cell>
          <cell r="T130">
            <v>12</v>
          </cell>
          <cell r="U130">
            <v>45931</v>
          </cell>
          <cell r="V130" t="str">
            <v>调入</v>
          </cell>
          <cell r="W130" t="str">
            <v>18931718677</v>
          </cell>
          <cell r="X130" t="str">
            <v>配偶</v>
          </cell>
          <cell r="Y130">
            <v>15226743183</v>
          </cell>
          <cell r="Z130" t="str">
            <v>高中</v>
          </cell>
          <cell r="AA130">
            <v>40360</v>
          </cell>
          <cell r="AB130" t="str">
            <v>职教中心</v>
          </cell>
          <cell r="AC130" t="str">
            <v>无</v>
          </cell>
          <cell r="AD130" t="str">
            <v>统招</v>
          </cell>
          <cell r="AE130" t="str">
            <v>高中</v>
          </cell>
          <cell r="AF130">
            <v>40360</v>
          </cell>
          <cell r="AG130" t="str">
            <v>职教中心</v>
          </cell>
          <cell r="AH130" t="str">
            <v>无</v>
          </cell>
          <cell r="AI130" t="str">
            <v>统招</v>
          </cell>
          <cell r="AJ130" t="str">
            <v>汉</v>
          </cell>
          <cell r="AK130" t="str">
            <v>群众</v>
          </cell>
          <cell r="AL130" t="str">
            <v>已婚</v>
          </cell>
          <cell r="AM130" t="str">
            <v>1992-02-12</v>
          </cell>
          <cell r="AN130">
            <v>33</v>
          </cell>
          <cell r="AO130">
            <v>41551</v>
          </cell>
          <cell r="AP130" t="str">
            <v>河北</v>
          </cell>
          <cell r="AQ130" t="str">
            <v>河北省黄骅市常郭镇常郭村188号</v>
          </cell>
        </row>
        <row r="131">
          <cell r="C131" t="str">
            <v>赵英才</v>
          </cell>
          <cell r="D131" t="str">
            <v>男</v>
          </cell>
          <cell r="E131" t="str">
            <v>前台</v>
          </cell>
          <cell r="F131" t="str">
            <v>河北光华荣昌汽车部件有限公司</v>
          </cell>
          <cell r="G131" t="str">
            <v>座椅事业一部--金属件厂</v>
          </cell>
          <cell r="H131" t="str">
            <v>焊接车间</v>
          </cell>
          <cell r="I131" t="str">
            <v>焊工</v>
          </cell>
          <cell r="J131" t="str">
            <v>/</v>
          </cell>
          <cell r="K131" t="str">
            <v>河北</v>
          </cell>
          <cell r="L131" t="str">
            <v>河北工厂</v>
          </cell>
          <cell r="M131" t="str">
            <v>劳动合同</v>
          </cell>
          <cell r="N131" t="str">
            <v>是</v>
          </cell>
          <cell r="O131" t="str">
            <v>否</v>
          </cell>
          <cell r="P131" t="str">
            <v>正式工</v>
          </cell>
          <cell r="Q131" t="str">
            <v>生产类</v>
          </cell>
          <cell r="R131" t="str">
            <v>直接人员</v>
          </cell>
          <cell r="S131">
            <v>41315</v>
          </cell>
          <cell r="T131">
            <v>12</v>
          </cell>
        </row>
        <row r="131">
          <cell r="W131" t="str">
            <v>13653270108</v>
          </cell>
          <cell r="X131" t="str">
            <v>配偶</v>
          </cell>
          <cell r="Y131">
            <v>15133731367</v>
          </cell>
          <cell r="Z131" t="str">
            <v>初中</v>
          </cell>
          <cell r="AA131">
            <v>39995</v>
          </cell>
          <cell r="AB131" t="str">
            <v>常郭中学</v>
          </cell>
          <cell r="AC131" t="str">
            <v>无</v>
          </cell>
          <cell r="AD131" t="str">
            <v>统招</v>
          </cell>
          <cell r="AE131" t="str">
            <v>初中</v>
          </cell>
          <cell r="AF131">
            <v>39995</v>
          </cell>
          <cell r="AG131" t="str">
            <v>常郭中学</v>
          </cell>
          <cell r="AH131" t="str">
            <v>无</v>
          </cell>
          <cell r="AI131" t="str">
            <v>统招</v>
          </cell>
          <cell r="AJ131" t="str">
            <v>汉</v>
          </cell>
          <cell r="AK131" t="str">
            <v>群众</v>
          </cell>
          <cell r="AL131" t="str">
            <v>已婚</v>
          </cell>
          <cell r="AM131" t="str">
            <v>1994-03-24</v>
          </cell>
          <cell r="AN131">
            <v>31</v>
          </cell>
          <cell r="AO131">
            <v>41315</v>
          </cell>
          <cell r="AP131" t="str">
            <v>河北</v>
          </cell>
          <cell r="AQ131" t="str">
            <v>河北省黄骅市常郭镇赵子札村224号</v>
          </cell>
        </row>
        <row r="132">
          <cell r="C132" t="str">
            <v>孙华山</v>
          </cell>
          <cell r="D132" t="str">
            <v>男</v>
          </cell>
          <cell r="E132" t="str">
            <v>前台</v>
          </cell>
          <cell r="F132" t="str">
            <v>河北光华荣昌汽车部件有限公司</v>
          </cell>
          <cell r="G132" t="str">
            <v>座椅事业一部--金属件厂</v>
          </cell>
          <cell r="H132" t="str">
            <v>焊接车间</v>
          </cell>
          <cell r="I132" t="str">
            <v>焊工</v>
          </cell>
          <cell r="J132" t="str">
            <v>/</v>
          </cell>
          <cell r="K132" t="str">
            <v>河北</v>
          </cell>
          <cell r="L132" t="str">
            <v>河北工厂</v>
          </cell>
          <cell r="M132" t="str">
            <v>劳动合同</v>
          </cell>
          <cell r="N132" t="str">
            <v>是</v>
          </cell>
          <cell r="O132" t="str">
            <v>否</v>
          </cell>
          <cell r="P132" t="str">
            <v>正式工</v>
          </cell>
          <cell r="Q132" t="str">
            <v>生产类</v>
          </cell>
          <cell r="R132" t="str">
            <v>直接人员</v>
          </cell>
          <cell r="S132">
            <v>44273</v>
          </cell>
          <cell r="T132">
            <v>4</v>
          </cell>
        </row>
        <row r="132">
          <cell r="W132" t="str">
            <v>13700375943</v>
          </cell>
          <cell r="X132" t="str">
            <v>配偶</v>
          </cell>
          <cell r="Y132">
            <v>18333795944</v>
          </cell>
          <cell r="Z132" t="str">
            <v>中专</v>
          </cell>
          <cell r="AA132">
            <v>39630</v>
          </cell>
          <cell r="AB132" t="str">
            <v>黄骅职教中心</v>
          </cell>
          <cell r="AC132" t="str">
            <v>化工</v>
          </cell>
          <cell r="AD132" t="str">
            <v>统招</v>
          </cell>
          <cell r="AE132" t="str">
            <v>中专</v>
          </cell>
          <cell r="AF132">
            <v>39630</v>
          </cell>
          <cell r="AG132" t="str">
            <v>黄骅职教中心</v>
          </cell>
          <cell r="AH132" t="str">
            <v>化工</v>
          </cell>
          <cell r="AI132" t="str">
            <v>统招</v>
          </cell>
          <cell r="AJ132" t="str">
            <v>汉</v>
          </cell>
          <cell r="AK132" t="str">
            <v>群众</v>
          </cell>
          <cell r="AL132" t="str">
            <v>已婚</v>
          </cell>
          <cell r="AM132" t="str">
            <v>1989-05-05</v>
          </cell>
          <cell r="AN132">
            <v>36</v>
          </cell>
          <cell r="AO132">
            <v>41582</v>
          </cell>
          <cell r="AP132" t="str">
            <v>河北</v>
          </cell>
          <cell r="AQ132" t="str">
            <v>河北省黄骅市常郭镇西赵村132号</v>
          </cell>
        </row>
        <row r="133">
          <cell r="C133" t="str">
            <v>李明</v>
          </cell>
          <cell r="D133" t="str">
            <v>男</v>
          </cell>
          <cell r="E133" t="str">
            <v>前台</v>
          </cell>
          <cell r="F133" t="str">
            <v>河北光华荣昌汽车部件有限公司</v>
          </cell>
          <cell r="G133" t="str">
            <v>座椅事业一部--金属件厂</v>
          </cell>
          <cell r="H133" t="str">
            <v>焊接车间</v>
          </cell>
          <cell r="I133" t="str">
            <v>焊工</v>
          </cell>
          <cell r="J133" t="str">
            <v>/</v>
          </cell>
          <cell r="K133" t="str">
            <v>河北</v>
          </cell>
          <cell r="L133" t="str">
            <v>河北工厂</v>
          </cell>
          <cell r="M133" t="str">
            <v>劳动合同</v>
          </cell>
          <cell r="N133" t="str">
            <v>是</v>
          </cell>
          <cell r="O133" t="str">
            <v>否</v>
          </cell>
          <cell r="P133" t="str">
            <v>正式工</v>
          </cell>
          <cell r="Q133" t="str">
            <v>生产类</v>
          </cell>
          <cell r="R133" t="str">
            <v>直接人员</v>
          </cell>
          <cell r="S133">
            <v>44971</v>
          </cell>
          <cell r="T133">
            <v>2</v>
          </cell>
        </row>
        <row r="133">
          <cell r="W133">
            <v>16631787013</v>
          </cell>
          <cell r="X133" t="str">
            <v>张桂云</v>
          </cell>
          <cell r="Y133">
            <v>16631786375</v>
          </cell>
          <cell r="Z133" t="str">
            <v>初中</v>
          </cell>
          <cell r="AA133">
            <v>37773</v>
          </cell>
          <cell r="AB133" t="str">
            <v>常郭中学</v>
          </cell>
          <cell r="AC133" t="str">
            <v>无</v>
          </cell>
          <cell r="AD133" t="str">
            <v>统招</v>
          </cell>
          <cell r="AE133" t="str">
            <v>初中</v>
          </cell>
          <cell r="AF133">
            <v>37773</v>
          </cell>
          <cell r="AG133" t="str">
            <v>常郭中学</v>
          </cell>
          <cell r="AH133" t="str">
            <v>无</v>
          </cell>
          <cell r="AI133" t="str">
            <v>统招</v>
          </cell>
          <cell r="AJ133" t="str">
            <v>汉</v>
          </cell>
          <cell r="AK133" t="str">
            <v>群众</v>
          </cell>
          <cell r="AL133" t="str">
            <v>已婚</v>
          </cell>
          <cell r="AM133" t="str">
            <v>1986-08-05</v>
          </cell>
          <cell r="AN133">
            <v>39</v>
          </cell>
        </row>
        <row r="133">
          <cell r="AP133" t="str">
            <v>河北</v>
          </cell>
          <cell r="AQ133" t="str">
            <v>河北省黄市常郭镇白芹地村20号</v>
          </cell>
        </row>
        <row r="134">
          <cell r="C134" t="str">
            <v>刘景源</v>
          </cell>
          <cell r="D134" t="str">
            <v>男</v>
          </cell>
          <cell r="E134" t="str">
            <v>前台</v>
          </cell>
          <cell r="F134" t="str">
            <v>河北光华荣昌汽车部件有限公司</v>
          </cell>
          <cell r="G134" t="str">
            <v>座椅事业一部--金属件厂</v>
          </cell>
          <cell r="H134" t="str">
            <v>焊接车间</v>
          </cell>
          <cell r="I134" t="str">
            <v>焊工</v>
          </cell>
          <cell r="J134" t="str">
            <v>/</v>
          </cell>
          <cell r="K134" t="str">
            <v>河北</v>
          </cell>
          <cell r="L134" t="str">
            <v>河北工厂</v>
          </cell>
          <cell r="M134" t="str">
            <v>劳动合同</v>
          </cell>
          <cell r="N134" t="str">
            <v>是</v>
          </cell>
          <cell r="O134" t="str">
            <v>否</v>
          </cell>
          <cell r="P134" t="str">
            <v>正式工</v>
          </cell>
          <cell r="Q134" t="str">
            <v>生产类</v>
          </cell>
          <cell r="R134" t="str">
            <v>直接人员</v>
          </cell>
          <cell r="S134">
            <v>44972</v>
          </cell>
          <cell r="T134">
            <v>2</v>
          </cell>
        </row>
        <row r="134">
          <cell r="W134">
            <v>13722745995</v>
          </cell>
          <cell r="X134" t="str">
            <v>刘景森</v>
          </cell>
          <cell r="Y134">
            <v>15297368889</v>
          </cell>
          <cell r="Z134" t="str">
            <v>高中</v>
          </cell>
          <cell r="AA134">
            <v>39600</v>
          </cell>
          <cell r="AB134" t="str">
            <v>黄骅中学</v>
          </cell>
          <cell r="AC134" t="str">
            <v>无</v>
          </cell>
          <cell r="AD134" t="str">
            <v>统招</v>
          </cell>
          <cell r="AE134" t="str">
            <v>高中</v>
          </cell>
          <cell r="AF134">
            <v>39600</v>
          </cell>
          <cell r="AG134" t="str">
            <v>黄骅中学</v>
          </cell>
          <cell r="AH134" t="str">
            <v>无</v>
          </cell>
          <cell r="AI134" t="str">
            <v>统招</v>
          </cell>
          <cell r="AJ134" t="str">
            <v>汉</v>
          </cell>
          <cell r="AK134" t="str">
            <v>群众</v>
          </cell>
          <cell r="AL134" t="str">
            <v>已婚</v>
          </cell>
          <cell r="AM134" t="str">
            <v>1989-04-07</v>
          </cell>
          <cell r="AN134">
            <v>36</v>
          </cell>
          <cell r="AO134" t="str">
            <v>2022年</v>
          </cell>
          <cell r="AP134" t="str">
            <v>河北</v>
          </cell>
          <cell r="AQ134" t="str">
            <v>河北省黄市旧城镇大贾象村3号</v>
          </cell>
        </row>
        <row r="135">
          <cell r="C135" t="str">
            <v>赵永昌</v>
          </cell>
          <cell r="D135" t="str">
            <v>男</v>
          </cell>
          <cell r="E135" t="str">
            <v>前台</v>
          </cell>
          <cell r="F135" t="str">
            <v>河北光华荣昌汽车部件有限公司</v>
          </cell>
          <cell r="G135" t="str">
            <v>座椅事业一部--金属件厂</v>
          </cell>
          <cell r="H135" t="str">
            <v>焊接车间</v>
          </cell>
          <cell r="I135" t="str">
            <v>焊工</v>
          </cell>
          <cell r="J135" t="str">
            <v>/</v>
          </cell>
          <cell r="K135" t="str">
            <v>河北</v>
          </cell>
          <cell r="L135" t="str">
            <v>天津宏达翔科技有限公司</v>
          </cell>
          <cell r="M135" t="str">
            <v>劳务派遣</v>
          </cell>
          <cell r="N135" t="str">
            <v>是</v>
          </cell>
          <cell r="O135" t="str">
            <v>否</v>
          </cell>
          <cell r="P135" t="str">
            <v>劳务派遣</v>
          </cell>
          <cell r="Q135" t="str">
            <v>生产类</v>
          </cell>
          <cell r="R135" t="str">
            <v>直接人员</v>
          </cell>
          <cell r="S135">
            <v>44972</v>
          </cell>
          <cell r="T135">
            <v>2</v>
          </cell>
          <cell r="U135">
            <v>45931</v>
          </cell>
          <cell r="V135" t="str">
            <v>调入</v>
          </cell>
          <cell r="W135">
            <v>13930765315</v>
          </cell>
          <cell r="X135" t="str">
            <v>郑振梅</v>
          </cell>
          <cell r="Y135">
            <v>18713086200</v>
          </cell>
          <cell r="Z135" t="str">
            <v>初中</v>
          </cell>
          <cell r="AA135">
            <v>39630</v>
          </cell>
          <cell r="AB135" t="str">
            <v>羊二庄中学</v>
          </cell>
          <cell r="AC135" t="str">
            <v>无</v>
          </cell>
          <cell r="AD135" t="str">
            <v>统招</v>
          </cell>
          <cell r="AE135" t="str">
            <v>初中</v>
          </cell>
          <cell r="AF135">
            <v>39630</v>
          </cell>
          <cell r="AG135" t="str">
            <v>羊二庄中学</v>
          </cell>
          <cell r="AH135" t="str">
            <v>无</v>
          </cell>
          <cell r="AI135" t="str">
            <v>统招</v>
          </cell>
          <cell r="AJ135" t="str">
            <v>汉</v>
          </cell>
          <cell r="AK135" t="str">
            <v>群众</v>
          </cell>
          <cell r="AL135" t="str">
            <v>已婚</v>
          </cell>
          <cell r="AM135" t="str">
            <v>1990-02-26</v>
          </cell>
          <cell r="AN135">
            <v>35</v>
          </cell>
        </row>
        <row r="135">
          <cell r="AP135" t="str">
            <v>河北</v>
          </cell>
          <cell r="AQ135" t="str">
            <v>河北省黄骅市羊二庄镇张八寨村48号</v>
          </cell>
        </row>
        <row r="136">
          <cell r="C136" t="str">
            <v>刘玉红</v>
          </cell>
          <cell r="D136" t="str">
            <v>男</v>
          </cell>
          <cell r="E136" t="str">
            <v>前台</v>
          </cell>
          <cell r="F136" t="str">
            <v>河北光华荣昌汽车部件有限公司</v>
          </cell>
          <cell r="G136" t="str">
            <v>座椅事业一部--金属件厂</v>
          </cell>
          <cell r="H136" t="str">
            <v>焊接车间</v>
          </cell>
          <cell r="I136" t="str">
            <v>焊工</v>
          </cell>
          <cell r="J136" t="str">
            <v>/</v>
          </cell>
          <cell r="K136" t="str">
            <v>河北</v>
          </cell>
          <cell r="L136" t="str">
            <v>河北工厂</v>
          </cell>
          <cell r="M136" t="str">
            <v>劳动合同</v>
          </cell>
          <cell r="N136" t="str">
            <v>是</v>
          </cell>
          <cell r="O136" t="str">
            <v>否</v>
          </cell>
          <cell r="P136" t="str">
            <v>正式工</v>
          </cell>
          <cell r="Q136" t="str">
            <v>生产类</v>
          </cell>
          <cell r="R136" t="str">
            <v>直接人员</v>
          </cell>
          <cell r="S136">
            <v>44968</v>
          </cell>
          <cell r="T136">
            <v>2</v>
          </cell>
        </row>
        <row r="136">
          <cell r="W136" t="str">
            <v>13930775283</v>
          </cell>
          <cell r="X136" t="str">
            <v>范淑箐</v>
          </cell>
          <cell r="Y136">
            <v>15733724089</v>
          </cell>
          <cell r="Z136" t="str">
            <v>初中</v>
          </cell>
          <cell r="AA136">
            <v>34121</v>
          </cell>
          <cell r="AB136" t="str">
            <v>仁村中学</v>
          </cell>
          <cell r="AC136" t="str">
            <v>无</v>
          </cell>
          <cell r="AD136" t="str">
            <v>统招</v>
          </cell>
          <cell r="AE136" t="str">
            <v>初中</v>
          </cell>
          <cell r="AF136">
            <v>34121</v>
          </cell>
          <cell r="AG136" t="str">
            <v>仁村中学</v>
          </cell>
          <cell r="AH136" t="str">
            <v>无</v>
          </cell>
          <cell r="AI136" t="str">
            <v>统招</v>
          </cell>
          <cell r="AJ136" t="str">
            <v>汉</v>
          </cell>
          <cell r="AK136" t="str">
            <v>群众</v>
          </cell>
          <cell r="AL136" t="str">
            <v>已婚</v>
          </cell>
          <cell r="AM136" t="str">
            <v>1975-12-22</v>
          </cell>
          <cell r="AN136">
            <v>49</v>
          </cell>
          <cell r="AO136" t="str">
            <v>1994年</v>
          </cell>
          <cell r="AP136" t="str">
            <v>河北</v>
          </cell>
          <cell r="AQ136" t="str">
            <v>河北省黄骅市黄骅镇张常庄村042号</v>
          </cell>
        </row>
        <row r="137">
          <cell r="C137" t="str">
            <v>孙广林</v>
          </cell>
          <cell r="D137" t="str">
            <v>男</v>
          </cell>
          <cell r="E137" t="str">
            <v>前台</v>
          </cell>
          <cell r="F137" t="str">
            <v>河北光华荣昌汽车部件有限公司</v>
          </cell>
          <cell r="G137" t="str">
            <v>座椅事业一部--金属件厂</v>
          </cell>
          <cell r="H137" t="str">
            <v>焊接车间</v>
          </cell>
          <cell r="I137" t="str">
            <v>辅工（检验）</v>
          </cell>
          <cell r="J137" t="str">
            <v>/</v>
          </cell>
          <cell r="K137" t="str">
            <v>河北</v>
          </cell>
          <cell r="L137" t="str">
            <v>河北工厂</v>
          </cell>
          <cell r="M137" t="str">
            <v>劳动合同</v>
          </cell>
          <cell r="N137" t="str">
            <v>是</v>
          </cell>
          <cell r="O137" t="str">
            <v>否</v>
          </cell>
          <cell r="P137" t="str">
            <v>正式工</v>
          </cell>
          <cell r="Q137" t="str">
            <v>质量类</v>
          </cell>
          <cell r="R137" t="str">
            <v>直接人员</v>
          </cell>
          <cell r="S137">
            <v>42081</v>
          </cell>
          <cell r="T137">
            <v>10</v>
          </cell>
        </row>
        <row r="137">
          <cell r="W137" t="str">
            <v>18232867497</v>
          </cell>
          <cell r="X137" t="str">
            <v>配偶</v>
          </cell>
          <cell r="Y137">
            <v>13832732528</v>
          </cell>
          <cell r="Z137" t="str">
            <v>初中</v>
          </cell>
          <cell r="AA137">
            <v>30498</v>
          </cell>
          <cell r="AB137" t="str">
            <v>克山县中学</v>
          </cell>
          <cell r="AC137" t="str">
            <v>无</v>
          </cell>
          <cell r="AD137" t="str">
            <v>统招</v>
          </cell>
          <cell r="AE137" t="str">
            <v>初中</v>
          </cell>
          <cell r="AF137">
            <v>30498</v>
          </cell>
          <cell r="AG137" t="str">
            <v>克山县中学</v>
          </cell>
          <cell r="AH137" t="str">
            <v>无</v>
          </cell>
          <cell r="AI137" t="str">
            <v>统招</v>
          </cell>
          <cell r="AJ137" t="str">
            <v>汉</v>
          </cell>
          <cell r="AK137" t="str">
            <v>群众</v>
          </cell>
          <cell r="AL137" t="str">
            <v>已婚</v>
          </cell>
          <cell r="AM137" t="str">
            <v>1968-01-27</v>
          </cell>
          <cell r="AN137">
            <v>57</v>
          </cell>
          <cell r="AO137">
            <v>42081</v>
          </cell>
          <cell r="AP137" t="str">
            <v>黑龙江</v>
          </cell>
          <cell r="AQ137" t="str">
            <v>黑龙江省克山县河南乡二河村2组</v>
          </cell>
        </row>
        <row r="138">
          <cell r="C138" t="str">
            <v>孙国峰</v>
          </cell>
          <cell r="D138" t="str">
            <v>男</v>
          </cell>
          <cell r="E138" t="str">
            <v>前台</v>
          </cell>
          <cell r="F138" t="str">
            <v>河北光华荣昌汽车部件有限公司</v>
          </cell>
          <cell r="G138" t="str">
            <v>座椅事业一部--金属件厂</v>
          </cell>
          <cell r="H138" t="str">
            <v>焊接车间</v>
          </cell>
          <cell r="I138" t="str">
            <v>辅工（检验）</v>
          </cell>
          <cell r="J138" t="str">
            <v>/</v>
          </cell>
          <cell r="K138" t="str">
            <v>河北</v>
          </cell>
          <cell r="L138" t="str">
            <v>河北工厂</v>
          </cell>
          <cell r="M138" t="str">
            <v>劳动合同</v>
          </cell>
          <cell r="N138" t="str">
            <v>是</v>
          </cell>
          <cell r="O138" t="str">
            <v>否</v>
          </cell>
          <cell r="P138" t="str">
            <v>正式工</v>
          </cell>
          <cell r="Q138" t="str">
            <v>质量类</v>
          </cell>
          <cell r="R138" t="str">
            <v>直接人员</v>
          </cell>
          <cell r="S138">
            <v>42347</v>
          </cell>
          <cell r="T138">
            <v>9</v>
          </cell>
        </row>
        <row r="138">
          <cell r="W138" t="str">
            <v>15131782838</v>
          </cell>
          <cell r="X138" t="str">
            <v>家人</v>
          </cell>
          <cell r="Y138">
            <v>15128795255</v>
          </cell>
          <cell r="Z138" t="str">
            <v>初中</v>
          </cell>
          <cell r="AA138">
            <v>30834</v>
          </cell>
          <cell r="AB138" t="str">
            <v>黄骅镇中</v>
          </cell>
          <cell r="AC138" t="str">
            <v>无</v>
          </cell>
          <cell r="AD138" t="str">
            <v>统招</v>
          </cell>
          <cell r="AE138" t="str">
            <v>初中</v>
          </cell>
          <cell r="AF138">
            <v>30834</v>
          </cell>
          <cell r="AG138" t="str">
            <v>黄骅镇中</v>
          </cell>
          <cell r="AH138" t="str">
            <v>无</v>
          </cell>
          <cell r="AI138" t="str">
            <v>统招</v>
          </cell>
          <cell r="AJ138" t="str">
            <v>汉</v>
          </cell>
          <cell r="AK138" t="str">
            <v>群众</v>
          </cell>
          <cell r="AL138" t="str">
            <v>已婚</v>
          </cell>
          <cell r="AM138" t="str">
            <v>1968-05-25</v>
          </cell>
          <cell r="AN138">
            <v>57</v>
          </cell>
          <cell r="AO138">
            <v>42347</v>
          </cell>
          <cell r="AP138" t="str">
            <v>河北</v>
          </cell>
          <cell r="AQ138" t="str">
            <v>河北省黄骅市康宁街五一小区35号</v>
          </cell>
        </row>
        <row r="139">
          <cell r="C139" t="str">
            <v>孙金海</v>
          </cell>
          <cell r="D139" t="str">
            <v>男</v>
          </cell>
          <cell r="E139" t="str">
            <v>前台</v>
          </cell>
          <cell r="F139" t="str">
            <v>河北光华荣昌汽车部件有限公司</v>
          </cell>
          <cell r="G139" t="str">
            <v>座椅事业一部--金属件厂</v>
          </cell>
          <cell r="H139" t="str">
            <v>焊接车间</v>
          </cell>
          <cell r="I139" t="str">
            <v>辅工（检验）</v>
          </cell>
          <cell r="J139" t="str">
            <v>/</v>
          </cell>
          <cell r="K139" t="str">
            <v>河北</v>
          </cell>
          <cell r="L139" t="str">
            <v>河北工厂</v>
          </cell>
          <cell r="M139" t="str">
            <v>劳动合同</v>
          </cell>
          <cell r="N139" t="str">
            <v>是</v>
          </cell>
          <cell r="O139" t="str">
            <v>否</v>
          </cell>
          <cell r="P139" t="str">
            <v>正式工</v>
          </cell>
          <cell r="Q139" t="str">
            <v>质量类</v>
          </cell>
          <cell r="R139" t="str">
            <v>直接人员</v>
          </cell>
          <cell r="S139">
            <v>41874</v>
          </cell>
          <cell r="T139">
            <v>11</v>
          </cell>
        </row>
        <row r="139">
          <cell r="W139">
            <v>13831747226</v>
          </cell>
          <cell r="X139" t="str">
            <v>配偶</v>
          </cell>
          <cell r="Y139">
            <v>15230755043</v>
          </cell>
          <cell r="Z139" t="str">
            <v>初中</v>
          </cell>
          <cell r="AA139">
            <v>30103</v>
          </cell>
          <cell r="AB139" t="str">
            <v>常郭中学</v>
          </cell>
          <cell r="AC139" t="str">
            <v>无</v>
          </cell>
          <cell r="AD139" t="str">
            <v>统招</v>
          </cell>
          <cell r="AE139" t="str">
            <v>初中</v>
          </cell>
          <cell r="AF139">
            <v>30103</v>
          </cell>
          <cell r="AG139" t="str">
            <v>常郭中学</v>
          </cell>
          <cell r="AH139" t="str">
            <v>无</v>
          </cell>
          <cell r="AI139" t="str">
            <v>统招</v>
          </cell>
          <cell r="AJ139" t="str">
            <v>汉</v>
          </cell>
          <cell r="AK139" t="str">
            <v>群众</v>
          </cell>
          <cell r="AL139" t="str">
            <v>已婚</v>
          </cell>
          <cell r="AM139" t="str">
            <v>1967-12-24</v>
          </cell>
          <cell r="AN139">
            <v>57</v>
          </cell>
          <cell r="AO139">
            <v>43571</v>
          </cell>
          <cell r="AP139" t="str">
            <v>河北</v>
          </cell>
          <cell r="AQ139" t="str">
            <v>河北省黄骅市常郭镇西赵村191号</v>
          </cell>
        </row>
        <row r="140">
          <cell r="C140" t="str">
            <v>胡庆生</v>
          </cell>
          <cell r="D140" t="str">
            <v>男</v>
          </cell>
          <cell r="E140" t="str">
            <v>前台</v>
          </cell>
          <cell r="F140" t="str">
            <v>河北光华荣昌汽车部件有限公司</v>
          </cell>
          <cell r="G140" t="str">
            <v>座椅事业一部--金属件厂</v>
          </cell>
          <cell r="H140" t="str">
            <v>焊接车间</v>
          </cell>
          <cell r="I140" t="str">
            <v>辅工（检验）</v>
          </cell>
          <cell r="J140" t="str">
            <v>/</v>
          </cell>
          <cell r="K140" t="str">
            <v>河北</v>
          </cell>
          <cell r="L140" t="str">
            <v>河北工厂</v>
          </cell>
          <cell r="M140" t="str">
            <v>劳动合同</v>
          </cell>
          <cell r="N140" t="str">
            <v>是</v>
          </cell>
          <cell r="O140" t="str">
            <v>否</v>
          </cell>
          <cell r="P140" t="str">
            <v>正式工</v>
          </cell>
          <cell r="Q140" t="str">
            <v>质量类</v>
          </cell>
          <cell r="R140" t="str">
            <v>直接人员</v>
          </cell>
          <cell r="S140">
            <v>41333</v>
          </cell>
          <cell r="T140">
            <v>12</v>
          </cell>
        </row>
        <row r="140">
          <cell r="W140">
            <v>13803179083</v>
          </cell>
          <cell r="X140" t="str">
            <v>配偶</v>
          </cell>
          <cell r="Y140">
            <v>15028648479</v>
          </cell>
          <cell r="Z140" t="str">
            <v>初中</v>
          </cell>
          <cell r="AA140">
            <v>29768</v>
          </cell>
          <cell r="AB140" t="str">
            <v>滕庄子中学</v>
          </cell>
          <cell r="AC140" t="str">
            <v>无</v>
          </cell>
          <cell r="AD140" t="str">
            <v>统招</v>
          </cell>
          <cell r="AE140" t="str">
            <v>初中</v>
          </cell>
          <cell r="AF140">
            <v>29768</v>
          </cell>
          <cell r="AG140" t="str">
            <v>滕庄子中学</v>
          </cell>
          <cell r="AH140" t="str">
            <v>无</v>
          </cell>
          <cell r="AI140" t="str">
            <v>统招</v>
          </cell>
          <cell r="AJ140" t="str">
            <v>汉</v>
          </cell>
          <cell r="AK140" t="str">
            <v>群众</v>
          </cell>
          <cell r="AL140" t="str">
            <v>已婚</v>
          </cell>
          <cell r="AM140" t="str">
            <v>1966-11-21</v>
          </cell>
          <cell r="AN140">
            <v>59</v>
          </cell>
          <cell r="AO140">
            <v>41874</v>
          </cell>
          <cell r="AP140" t="str">
            <v>河北</v>
          </cell>
          <cell r="AQ140" t="str">
            <v>河北省黄骅市滕庄子乡东道安村179号</v>
          </cell>
        </row>
        <row r="141">
          <cell r="C141" t="str">
            <v>刘金良</v>
          </cell>
          <cell r="D141" t="str">
            <v>男</v>
          </cell>
          <cell r="E141" t="str">
            <v>前台</v>
          </cell>
          <cell r="F141" t="str">
            <v>河北光华荣昌汽车部件有限公司</v>
          </cell>
          <cell r="G141" t="str">
            <v>座椅事业一部--金属件厂</v>
          </cell>
          <cell r="H141" t="str">
            <v>焊接车间</v>
          </cell>
          <cell r="I141" t="str">
            <v>摆件工</v>
          </cell>
          <cell r="J141" t="str">
            <v>/</v>
          </cell>
          <cell r="K141" t="str">
            <v>河北</v>
          </cell>
          <cell r="L141" t="str">
            <v>河北工厂</v>
          </cell>
          <cell r="M141" t="str">
            <v>劳动合同</v>
          </cell>
          <cell r="N141" t="str">
            <v>是</v>
          </cell>
          <cell r="O141" t="str">
            <v>否</v>
          </cell>
          <cell r="P141" t="str">
            <v>正式工</v>
          </cell>
          <cell r="Q141" t="str">
            <v>生产类</v>
          </cell>
          <cell r="R141" t="str">
            <v>直接人员</v>
          </cell>
          <cell r="S141">
            <v>43168</v>
          </cell>
          <cell r="T141">
            <v>7</v>
          </cell>
        </row>
        <row r="141">
          <cell r="W141" t="str">
            <v>15227596276</v>
          </cell>
          <cell r="X141" t="str">
            <v>配偶</v>
          </cell>
          <cell r="Y141">
            <v>15227596276</v>
          </cell>
          <cell r="Z141" t="str">
            <v>小学</v>
          </cell>
          <cell r="AA141">
            <v>29526</v>
          </cell>
          <cell r="AB141" t="str">
            <v>朱院村小学</v>
          </cell>
          <cell r="AC141" t="str">
            <v>无</v>
          </cell>
          <cell r="AD141" t="str">
            <v>统招</v>
          </cell>
          <cell r="AE141" t="str">
            <v>小学</v>
          </cell>
          <cell r="AF141">
            <v>29526</v>
          </cell>
          <cell r="AG141" t="str">
            <v>朱院村小学</v>
          </cell>
          <cell r="AH141" t="str">
            <v>无</v>
          </cell>
          <cell r="AI141" t="str">
            <v>统招</v>
          </cell>
          <cell r="AJ141" t="str">
            <v>汉</v>
          </cell>
          <cell r="AK141" t="str">
            <v>群众</v>
          </cell>
          <cell r="AL141" t="str">
            <v>已婚</v>
          </cell>
          <cell r="AM141" t="str">
            <v>1972-05-11</v>
          </cell>
          <cell r="AN141">
            <v>53</v>
          </cell>
          <cell r="AO141">
            <v>41639</v>
          </cell>
          <cell r="AP141" t="str">
            <v>河北</v>
          </cell>
          <cell r="AQ141" t="str">
            <v>河北省沧州市盐山县圣佛镇朱院村66号</v>
          </cell>
        </row>
        <row r="142">
          <cell r="C142" t="str">
            <v>杨树国</v>
          </cell>
          <cell r="D142" t="str">
            <v>男</v>
          </cell>
          <cell r="E142" t="str">
            <v>前台</v>
          </cell>
          <cell r="F142" t="str">
            <v>河北光华荣昌汽车部件有限公司</v>
          </cell>
          <cell r="G142" t="str">
            <v>座椅事业一部--金属件厂</v>
          </cell>
          <cell r="H142" t="str">
            <v>焊接车间</v>
          </cell>
          <cell r="I142" t="str">
            <v>摆件工</v>
          </cell>
          <cell r="J142" t="str">
            <v>/</v>
          </cell>
          <cell r="K142" t="str">
            <v>河北</v>
          </cell>
          <cell r="L142" t="str">
            <v>河北工厂</v>
          </cell>
          <cell r="M142" t="str">
            <v>劳动合同</v>
          </cell>
          <cell r="N142" t="str">
            <v>是</v>
          </cell>
          <cell r="O142" t="str">
            <v>否</v>
          </cell>
          <cell r="P142" t="str">
            <v>正式工</v>
          </cell>
          <cell r="Q142" t="str">
            <v>生产类</v>
          </cell>
          <cell r="R142" t="str">
            <v>直接人员</v>
          </cell>
          <cell r="S142">
            <v>42653</v>
          </cell>
          <cell r="T142">
            <v>9</v>
          </cell>
        </row>
        <row r="142">
          <cell r="W142" t="str">
            <v>15831875124</v>
          </cell>
          <cell r="X142" t="str">
            <v>儿子</v>
          </cell>
          <cell r="Y142">
            <v>18830700444</v>
          </cell>
          <cell r="Z142" t="str">
            <v>初中</v>
          </cell>
          <cell r="AA142">
            <v>31929</v>
          </cell>
          <cell r="AB142" t="str">
            <v>圣佛中学</v>
          </cell>
          <cell r="AC142" t="str">
            <v>无</v>
          </cell>
          <cell r="AD142" t="str">
            <v>统招</v>
          </cell>
          <cell r="AE142" t="str">
            <v>初中</v>
          </cell>
          <cell r="AF142">
            <v>31929</v>
          </cell>
          <cell r="AG142" t="str">
            <v>圣佛中学</v>
          </cell>
          <cell r="AH142" t="str">
            <v>无</v>
          </cell>
          <cell r="AI142" t="str">
            <v>统招</v>
          </cell>
          <cell r="AJ142" t="str">
            <v>汉</v>
          </cell>
          <cell r="AK142" t="str">
            <v>群众</v>
          </cell>
          <cell r="AL142" t="str">
            <v>已婚</v>
          </cell>
          <cell r="AM142" t="str">
            <v>1971-05-02</v>
          </cell>
          <cell r="AN142">
            <v>54</v>
          </cell>
          <cell r="AO142">
            <v>43168</v>
          </cell>
          <cell r="AP142" t="str">
            <v>河北</v>
          </cell>
          <cell r="AQ142" t="str">
            <v>河北省沧州市盐山县圣佛镇杨甫寨村377号</v>
          </cell>
        </row>
        <row r="143">
          <cell r="C143" t="str">
            <v>韩桂栋</v>
          </cell>
          <cell r="D143" t="str">
            <v>男</v>
          </cell>
          <cell r="E143" t="str">
            <v>前台</v>
          </cell>
          <cell r="F143" t="str">
            <v>河北光华荣昌汽车部件有限公司</v>
          </cell>
          <cell r="G143" t="str">
            <v>座椅事业一部--金属件厂</v>
          </cell>
          <cell r="H143" t="str">
            <v>焊接车间</v>
          </cell>
          <cell r="I143" t="str">
            <v>摆件工</v>
          </cell>
          <cell r="J143" t="str">
            <v>/</v>
          </cell>
          <cell r="K143" t="str">
            <v>河北</v>
          </cell>
          <cell r="L143" t="str">
            <v>河北工厂</v>
          </cell>
          <cell r="M143" t="str">
            <v>劳动合同</v>
          </cell>
          <cell r="N143" t="str">
            <v>是</v>
          </cell>
          <cell r="O143" t="str">
            <v>否</v>
          </cell>
          <cell r="P143" t="str">
            <v>正式工</v>
          </cell>
          <cell r="Q143" t="str">
            <v>生产类</v>
          </cell>
          <cell r="R143" t="str">
            <v>直接人员</v>
          </cell>
          <cell r="S143">
            <v>44295</v>
          </cell>
          <cell r="T143">
            <v>4</v>
          </cell>
        </row>
        <row r="143">
          <cell r="W143" t="str">
            <v>13930765802</v>
          </cell>
          <cell r="X143" t="str">
            <v>——</v>
          </cell>
          <cell r="Y143" t="str">
            <v>——</v>
          </cell>
          <cell r="Z143" t="str">
            <v>初中</v>
          </cell>
          <cell r="AA143">
            <v>35947</v>
          </cell>
          <cell r="AB143" t="str">
            <v>滕庄子中学</v>
          </cell>
          <cell r="AC143" t="str">
            <v>无</v>
          </cell>
          <cell r="AD143" t="str">
            <v>统招</v>
          </cell>
          <cell r="AE143" t="str">
            <v>初中</v>
          </cell>
          <cell r="AF143">
            <v>35947</v>
          </cell>
          <cell r="AG143" t="str">
            <v>滕庄子中学</v>
          </cell>
          <cell r="AH143" t="str">
            <v>无</v>
          </cell>
          <cell r="AI143" t="str">
            <v>统招</v>
          </cell>
          <cell r="AJ143" t="str">
            <v>汉</v>
          </cell>
          <cell r="AK143" t="str">
            <v>群众</v>
          </cell>
          <cell r="AL143" t="str">
            <v>已婚</v>
          </cell>
          <cell r="AM143" t="str">
            <v>1981-09-01</v>
          </cell>
          <cell r="AN143">
            <v>44</v>
          </cell>
          <cell r="AO143">
            <v>42653</v>
          </cell>
          <cell r="AP143" t="str">
            <v>河北</v>
          </cell>
          <cell r="AQ143" t="str">
            <v>河北省黄骅市滕庄子乡北王曼村894号</v>
          </cell>
        </row>
        <row r="144">
          <cell r="C144" t="str">
            <v>吴晓萌</v>
          </cell>
          <cell r="D144" t="str">
            <v>女</v>
          </cell>
          <cell r="E144" t="str">
            <v>前台</v>
          </cell>
          <cell r="F144" t="str">
            <v>河北光华荣昌汽车部件有限公司</v>
          </cell>
          <cell r="G144" t="str">
            <v>座椅事业一部--金属件厂</v>
          </cell>
          <cell r="H144" t="str">
            <v>总经办-采购执行科</v>
          </cell>
          <cell r="I144" t="str">
            <v>物料计划员</v>
          </cell>
          <cell r="J144" t="str">
            <v>/</v>
          </cell>
          <cell r="K144" t="str">
            <v>河北</v>
          </cell>
          <cell r="L144" t="str">
            <v>河北工厂</v>
          </cell>
          <cell r="M144" t="str">
            <v>劳动合同</v>
          </cell>
          <cell r="N144" t="str">
            <v>是</v>
          </cell>
          <cell r="O144" t="str">
            <v>否</v>
          </cell>
          <cell r="P144" t="str">
            <v>正式工</v>
          </cell>
          <cell r="Q144" t="str">
            <v>采购类</v>
          </cell>
          <cell r="R144" t="str">
            <v>间接人员</v>
          </cell>
          <cell r="S144">
            <v>43157</v>
          </cell>
          <cell r="T144">
            <v>7</v>
          </cell>
          <cell r="U144">
            <v>45474</v>
          </cell>
          <cell r="V144" t="str">
            <v>调入</v>
          </cell>
          <cell r="W144">
            <v>19831788695</v>
          </cell>
          <cell r="X144" t="str">
            <v>配偶</v>
          </cell>
          <cell r="Y144">
            <v>15532826222</v>
          </cell>
          <cell r="Z144" t="str">
            <v>初中</v>
          </cell>
          <cell r="AA144">
            <v>38504</v>
          </cell>
          <cell r="AB144" t="str">
            <v>官庄中学</v>
          </cell>
          <cell r="AC144" t="str">
            <v>无</v>
          </cell>
          <cell r="AD144" t="str">
            <v>统招</v>
          </cell>
          <cell r="AE144" t="str">
            <v>初中</v>
          </cell>
          <cell r="AF144">
            <v>38504</v>
          </cell>
          <cell r="AG144" t="str">
            <v>官庄中学</v>
          </cell>
          <cell r="AH144" t="str">
            <v>无</v>
          </cell>
          <cell r="AI144" t="str">
            <v>统招</v>
          </cell>
          <cell r="AJ144" t="str">
            <v>汉</v>
          </cell>
          <cell r="AK144" t="str">
            <v>群众</v>
          </cell>
          <cell r="AL144" t="str">
            <v>已婚</v>
          </cell>
          <cell r="AM144" t="str">
            <v>1989-09-11</v>
          </cell>
          <cell r="AN144">
            <v>36</v>
          </cell>
          <cell r="AO144">
            <v>44785</v>
          </cell>
          <cell r="AP144" t="str">
            <v>河北</v>
          </cell>
          <cell r="AQ144" t="str">
            <v>河北省黄骅市官庄乡西河村122号</v>
          </cell>
        </row>
        <row r="145">
          <cell r="C145" t="str">
            <v>王红梅</v>
          </cell>
          <cell r="D145" t="str">
            <v>女</v>
          </cell>
          <cell r="E145" t="str">
            <v>前台</v>
          </cell>
          <cell r="F145" t="str">
            <v>河北光华荣昌汽车部件有限公司</v>
          </cell>
          <cell r="G145" t="str">
            <v>座椅事业一部--金属件厂</v>
          </cell>
          <cell r="H145" t="str">
            <v>焊接车间</v>
          </cell>
          <cell r="I145" t="str">
            <v>摆件工</v>
          </cell>
          <cell r="J145" t="str">
            <v>/</v>
          </cell>
          <cell r="K145" t="str">
            <v>河北</v>
          </cell>
          <cell r="L145" t="str">
            <v>河北工厂</v>
          </cell>
          <cell r="M145" t="str">
            <v>劳动合同</v>
          </cell>
          <cell r="N145" t="str">
            <v>是</v>
          </cell>
          <cell r="O145" t="str">
            <v>否</v>
          </cell>
          <cell r="P145" t="str">
            <v>正式工</v>
          </cell>
          <cell r="Q145" t="str">
            <v>生产类</v>
          </cell>
          <cell r="R145" t="str">
            <v>直接人员</v>
          </cell>
          <cell r="S145">
            <v>41335</v>
          </cell>
          <cell r="T145">
            <v>12</v>
          </cell>
        </row>
        <row r="145">
          <cell r="W145" t="str">
            <v>18232880775</v>
          </cell>
          <cell r="X145" t="str">
            <v>配偶</v>
          </cell>
          <cell r="Y145">
            <v>13463779624</v>
          </cell>
          <cell r="Z145" t="str">
            <v>初中</v>
          </cell>
          <cell r="AA145">
            <v>35247</v>
          </cell>
          <cell r="AB145" t="str">
            <v>常郭中学</v>
          </cell>
          <cell r="AC145" t="str">
            <v>无</v>
          </cell>
          <cell r="AD145" t="str">
            <v>统招</v>
          </cell>
          <cell r="AE145" t="str">
            <v>初中</v>
          </cell>
          <cell r="AF145">
            <v>35247</v>
          </cell>
          <cell r="AG145" t="str">
            <v>常郭中学</v>
          </cell>
          <cell r="AH145" t="str">
            <v>无</v>
          </cell>
          <cell r="AI145" t="str">
            <v>统招</v>
          </cell>
          <cell r="AJ145" t="str">
            <v>汉</v>
          </cell>
          <cell r="AK145" t="str">
            <v>群众</v>
          </cell>
          <cell r="AL145" t="str">
            <v>已婚</v>
          </cell>
          <cell r="AM145" t="str">
            <v>1981-07-08</v>
          </cell>
          <cell r="AN145">
            <v>44</v>
          </cell>
          <cell r="AO145">
            <v>43157</v>
          </cell>
          <cell r="AP145" t="str">
            <v>河北</v>
          </cell>
          <cell r="AQ145" t="str">
            <v>河北省黄骅市常郭镇西马村95号</v>
          </cell>
        </row>
        <row r="146">
          <cell r="C146" t="str">
            <v>吴红红</v>
          </cell>
          <cell r="D146" t="str">
            <v>女</v>
          </cell>
          <cell r="E146" t="str">
            <v>前台</v>
          </cell>
          <cell r="F146" t="str">
            <v>河北光华荣昌汽车部件有限公司</v>
          </cell>
          <cell r="G146" t="str">
            <v>座椅事业一部--金属件厂</v>
          </cell>
          <cell r="H146" t="str">
            <v>焊接车间</v>
          </cell>
          <cell r="I146" t="str">
            <v>摆件工</v>
          </cell>
          <cell r="J146" t="str">
            <v>/</v>
          </cell>
          <cell r="K146" t="str">
            <v>河北</v>
          </cell>
          <cell r="L146" t="str">
            <v>河北工厂</v>
          </cell>
          <cell r="M146" t="str">
            <v>劳动合同</v>
          </cell>
          <cell r="N146" t="str">
            <v>是</v>
          </cell>
          <cell r="O146" t="str">
            <v>否</v>
          </cell>
          <cell r="P146" t="str">
            <v>正式工</v>
          </cell>
          <cell r="Q146" t="str">
            <v>生产类</v>
          </cell>
          <cell r="R146" t="str">
            <v>直接人员</v>
          </cell>
          <cell r="S146">
            <v>42774</v>
          </cell>
          <cell r="T146">
            <v>8</v>
          </cell>
        </row>
        <row r="146">
          <cell r="W146">
            <v>13292796362</v>
          </cell>
          <cell r="X146" t="str">
            <v>配偶</v>
          </cell>
          <cell r="Y146">
            <v>13383067880</v>
          </cell>
          <cell r="Z146" t="str">
            <v>初中</v>
          </cell>
          <cell r="AA146">
            <v>36312</v>
          </cell>
          <cell r="AB146" t="str">
            <v>桑庄中学</v>
          </cell>
          <cell r="AC146" t="str">
            <v>无</v>
          </cell>
          <cell r="AD146" t="str">
            <v>统招</v>
          </cell>
          <cell r="AE146" t="str">
            <v>初中</v>
          </cell>
          <cell r="AF146">
            <v>36312</v>
          </cell>
          <cell r="AG146" t="str">
            <v>桑庄中学</v>
          </cell>
          <cell r="AH146" t="str">
            <v>无</v>
          </cell>
          <cell r="AI146" t="str">
            <v>统招</v>
          </cell>
          <cell r="AJ146" t="str">
            <v>汉</v>
          </cell>
          <cell r="AK146" t="str">
            <v>群众</v>
          </cell>
          <cell r="AL146" t="str">
            <v>已婚</v>
          </cell>
          <cell r="AM146" t="str">
            <v>1983-08-16</v>
          </cell>
          <cell r="AN146">
            <v>42</v>
          </cell>
          <cell r="AO146">
            <v>41335</v>
          </cell>
          <cell r="AP146" t="str">
            <v>河北</v>
          </cell>
          <cell r="AQ146" t="str">
            <v>河北省泊头镇营子镇大吴潘村47号</v>
          </cell>
        </row>
        <row r="147">
          <cell r="C147" t="str">
            <v>刘双双</v>
          </cell>
          <cell r="D147" t="str">
            <v>女</v>
          </cell>
          <cell r="E147" t="str">
            <v>前台</v>
          </cell>
          <cell r="F147" t="str">
            <v>河北光华荣昌汽车部件有限公司</v>
          </cell>
          <cell r="G147" t="str">
            <v>座椅事业一部--金属件厂</v>
          </cell>
          <cell r="H147" t="str">
            <v>焊接车间</v>
          </cell>
          <cell r="I147" t="str">
            <v>摆件工</v>
          </cell>
          <cell r="J147" t="str">
            <v>/</v>
          </cell>
          <cell r="K147" t="str">
            <v>河北</v>
          </cell>
          <cell r="L147" t="str">
            <v>河北工厂</v>
          </cell>
          <cell r="M147" t="str">
            <v>劳动合同</v>
          </cell>
          <cell r="N147" t="str">
            <v>是</v>
          </cell>
          <cell r="O147" t="str">
            <v>否</v>
          </cell>
          <cell r="P147" t="str">
            <v>正式工</v>
          </cell>
          <cell r="Q147" t="str">
            <v>生产类</v>
          </cell>
          <cell r="R147" t="str">
            <v>直接人员</v>
          </cell>
          <cell r="S147">
            <v>44389</v>
          </cell>
          <cell r="T147">
            <v>4</v>
          </cell>
        </row>
        <row r="147">
          <cell r="W147" t="str">
            <v>13833761049</v>
          </cell>
          <cell r="X147" t="str">
            <v>配偶</v>
          </cell>
          <cell r="Y147">
            <v>13832704431</v>
          </cell>
          <cell r="Z147" t="str">
            <v>初中</v>
          </cell>
          <cell r="AA147" t="str">
            <v>1995/06/31</v>
          </cell>
          <cell r="AB147" t="str">
            <v>海兴县丁村中学</v>
          </cell>
          <cell r="AC147" t="str">
            <v>无</v>
          </cell>
          <cell r="AD147" t="str">
            <v>统招</v>
          </cell>
          <cell r="AE147" t="str">
            <v>初中</v>
          </cell>
          <cell r="AF147">
            <v>34851</v>
          </cell>
          <cell r="AG147" t="str">
            <v>海兴县丁村中学</v>
          </cell>
          <cell r="AH147" t="str">
            <v>无</v>
          </cell>
          <cell r="AI147" t="str">
            <v>统招</v>
          </cell>
          <cell r="AJ147" t="str">
            <v>汉</v>
          </cell>
          <cell r="AK147" t="str">
            <v>群众</v>
          </cell>
          <cell r="AL147" t="str">
            <v>已婚</v>
          </cell>
          <cell r="AM147" t="str">
            <v>1982-08-04</v>
          </cell>
          <cell r="AN147">
            <v>43</v>
          </cell>
          <cell r="AO147">
            <v>42774</v>
          </cell>
          <cell r="AP147" t="str">
            <v>河北</v>
          </cell>
          <cell r="AQ147" t="str">
            <v>河北省黄骅市羊二庄镇中赵村117号</v>
          </cell>
        </row>
        <row r="148">
          <cell r="C148" t="str">
            <v>崔新玲</v>
          </cell>
          <cell r="D148" t="str">
            <v>女</v>
          </cell>
          <cell r="E148" t="str">
            <v>前台</v>
          </cell>
          <cell r="F148" t="str">
            <v>河北光华荣昌汽车部件有限公司</v>
          </cell>
          <cell r="G148" t="str">
            <v>座椅事业一部--金属件厂</v>
          </cell>
          <cell r="H148" t="str">
            <v>焊接车间</v>
          </cell>
          <cell r="I148" t="str">
            <v>摆件工</v>
          </cell>
          <cell r="J148" t="str">
            <v>/</v>
          </cell>
          <cell r="K148" t="str">
            <v>河北</v>
          </cell>
          <cell r="L148" t="str">
            <v>河北工厂</v>
          </cell>
          <cell r="M148" t="str">
            <v>劳动合同</v>
          </cell>
          <cell r="N148" t="str">
            <v>是</v>
          </cell>
          <cell r="O148" t="str">
            <v>否</v>
          </cell>
          <cell r="P148" t="str">
            <v>正式工</v>
          </cell>
          <cell r="Q148" t="str">
            <v>生产类</v>
          </cell>
          <cell r="R148" t="str">
            <v>直接人员</v>
          </cell>
          <cell r="S148">
            <v>44404</v>
          </cell>
          <cell r="T148">
            <v>4</v>
          </cell>
          <cell r="U148" t="str">
            <v>2021.7.27</v>
          </cell>
          <cell r="V148" t="str">
            <v>2021.07.27由劳务转公司</v>
          </cell>
          <cell r="W148">
            <v>15233177937</v>
          </cell>
          <cell r="X148" t="str">
            <v>丈夫</v>
          </cell>
          <cell r="Y148">
            <v>15233177937</v>
          </cell>
          <cell r="Z148" t="str">
            <v>初中</v>
          </cell>
          <cell r="AA148">
            <v>39600</v>
          </cell>
          <cell r="AB148" t="str">
            <v>大单中学</v>
          </cell>
          <cell r="AC148" t="str">
            <v>无</v>
          </cell>
          <cell r="AD148" t="str">
            <v>统招</v>
          </cell>
          <cell r="AE148" t="str">
            <v>初中</v>
          </cell>
          <cell r="AF148">
            <v>39600</v>
          </cell>
          <cell r="AG148" t="str">
            <v>大单中学</v>
          </cell>
          <cell r="AH148" t="str">
            <v>无</v>
          </cell>
          <cell r="AI148" t="str">
            <v>统招</v>
          </cell>
          <cell r="AJ148" t="str">
            <v>汉</v>
          </cell>
          <cell r="AK148" t="str">
            <v>群众</v>
          </cell>
          <cell r="AL148" t="str">
            <v>已婚</v>
          </cell>
          <cell r="AM148" t="str">
            <v>1992-12-16</v>
          </cell>
          <cell r="AN148">
            <v>32</v>
          </cell>
          <cell r="AO148">
            <v>44389</v>
          </cell>
          <cell r="AP148" t="str">
            <v>河北</v>
          </cell>
          <cell r="AQ148" t="str">
            <v>河北省沧州市东光县大单镇仉祥崔村467号</v>
          </cell>
        </row>
        <row r="149">
          <cell r="C149" t="str">
            <v>张景义</v>
          </cell>
          <cell r="D149" t="str">
            <v>男</v>
          </cell>
          <cell r="E149" t="str">
            <v>前台</v>
          </cell>
          <cell r="F149" t="str">
            <v>河北光华荣昌汽车部件有限公司</v>
          </cell>
          <cell r="G149" t="str">
            <v>座椅事业一部--金属件厂</v>
          </cell>
          <cell r="H149" t="str">
            <v>焊接车间</v>
          </cell>
          <cell r="I149" t="str">
            <v>摆件工</v>
          </cell>
          <cell r="J149" t="str">
            <v>/</v>
          </cell>
          <cell r="K149" t="str">
            <v>河北</v>
          </cell>
          <cell r="L149" t="str">
            <v>河北工厂</v>
          </cell>
          <cell r="M149" t="str">
            <v>劳动合同</v>
          </cell>
          <cell r="N149" t="str">
            <v>是</v>
          </cell>
          <cell r="O149" t="str">
            <v>否</v>
          </cell>
          <cell r="P149" t="str">
            <v>正式工</v>
          </cell>
          <cell r="Q149" t="str">
            <v>生产类</v>
          </cell>
          <cell r="R149" t="str">
            <v>直接人员</v>
          </cell>
          <cell r="S149">
            <v>44615</v>
          </cell>
          <cell r="T149">
            <v>3</v>
          </cell>
        </row>
        <row r="149">
          <cell r="W149" t="str">
            <v>13403372626</v>
          </cell>
          <cell r="X149" t="str">
            <v>家人</v>
          </cell>
          <cell r="Y149">
            <v>13403372626</v>
          </cell>
          <cell r="Z149" t="str">
            <v>初中</v>
          </cell>
          <cell r="AA149">
            <v>32295</v>
          </cell>
          <cell r="AB149" t="str">
            <v>张会亭中学</v>
          </cell>
          <cell r="AC149" t="str">
            <v>无</v>
          </cell>
          <cell r="AD149" t="str">
            <v>统招</v>
          </cell>
          <cell r="AE149" t="str">
            <v>初中</v>
          </cell>
          <cell r="AF149">
            <v>32295</v>
          </cell>
          <cell r="AG149" t="str">
            <v>张会亭中学</v>
          </cell>
          <cell r="AH149" t="str">
            <v>无</v>
          </cell>
          <cell r="AI149" t="str">
            <v>统招</v>
          </cell>
          <cell r="AJ149" t="str">
            <v>汉</v>
          </cell>
          <cell r="AK149" t="str">
            <v>群众</v>
          </cell>
          <cell r="AL149" t="str">
            <v>已婚</v>
          </cell>
          <cell r="AM149" t="str">
            <v>1971-02-24</v>
          </cell>
          <cell r="AN149">
            <v>54</v>
          </cell>
          <cell r="AO149">
            <v>44404</v>
          </cell>
          <cell r="AP149" t="str">
            <v>河北</v>
          </cell>
          <cell r="AQ149" t="str">
            <v>河北省沧州市海兴县张会亭乡温暖庄村285号</v>
          </cell>
        </row>
        <row r="150">
          <cell r="C150" t="str">
            <v>宗方明</v>
          </cell>
          <cell r="D150" t="str">
            <v>男</v>
          </cell>
          <cell r="E150" t="str">
            <v>前台</v>
          </cell>
          <cell r="F150" t="str">
            <v>河北光华荣昌汽车部件有限公司</v>
          </cell>
          <cell r="G150" t="str">
            <v>座椅事业一部--金属件厂</v>
          </cell>
          <cell r="H150" t="str">
            <v>底座装配车间</v>
          </cell>
          <cell r="I150" t="str">
            <v>组装工</v>
          </cell>
          <cell r="J150" t="str">
            <v>/</v>
          </cell>
          <cell r="K150" t="str">
            <v>河北</v>
          </cell>
          <cell r="L150" t="str">
            <v>河北工厂</v>
          </cell>
          <cell r="M150" t="str">
            <v>劳动合同</v>
          </cell>
          <cell r="N150" t="str">
            <v>是</v>
          </cell>
          <cell r="O150" t="str">
            <v>否</v>
          </cell>
          <cell r="P150" t="str">
            <v>正式工</v>
          </cell>
          <cell r="Q150" t="str">
            <v>生产类</v>
          </cell>
          <cell r="R150" t="str">
            <v>直接人员</v>
          </cell>
          <cell r="S150">
            <v>39266</v>
          </cell>
          <cell r="T150">
            <v>18</v>
          </cell>
        </row>
        <row r="150">
          <cell r="W150">
            <v>18634059516</v>
          </cell>
          <cell r="X150" t="str">
            <v>母亲</v>
          </cell>
          <cell r="Y150">
            <v>15231730920</v>
          </cell>
          <cell r="Z150" t="str">
            <v>初中</v>
          </cell>
          <cell r="AA150">
            <v>38443</v>
          </cell>
          <cell r="AB150" t="str">
            <v>常郭中学</v>
          </cell>
          <cell r="AC150" t="str">
            <v>无</v>
          </cell>
          <cell r="AD150" t="str">
            <v>统招</v>
          </cell>
          <cell r="AE150" t="str">
            <v>初中</v>
          </cell>
          <cell r="AF150">
            <v>38443</v>
          </cell>
          <cell r="AG150" t="str">
            <v>常郭中学</v>
          </cell>
          <cell r="AH150" t="str">
            <v>无</v>
          </cell>
          <cell r="AI150" t="str">
            <v>统招</v>
          </cell>
          <cell r="AJ150" t="str">
            <v>汉</v>
          </cell>
          <cell r="AK150" t="str">
            <v>群众</v>
          </cell>
          <cell r="AL150" t="str">
            <v>未婚</v>
          </cell>
          <cell r="AM150" t="str">
            <v>1990-03-28</v>
          </cell>
          <cell r="AN150">
            <v>35</v>
          </cell>
          <cell r="AO150">
            <v>39266</v>
          </cell>
          <cell r="AP150" t="str">
            <v>河北</v>
          </cell>
          <cell r="AQ150" t="str">
            <v>河北省黄骅市常郭镇常郭村667号</v>
          </cell>
        </row>
        <row r="151">
          <cell r="C151" t="str">
            <v>王国防</v>
          </cell>
          <cell r="D151" t="str">
            <v>男</v>
          </cell>
          <cell r="E151" t="str">
            <v>前台</v>
          </cell>
          <cell r="F151" t="str">
            <v>河北光华荣昌汽车部件有限公司</v>
          </cell>
          <cell r="G151" t="str">
            <v>座椅事业一部--金属件厂</v>
          </cell>
          <cell r="H151" t="str">
            <v>底座装配车间</v>
          </cell>
          <cell r="I151" t="str">
            <v>组装工</v>
          </cell>
          <cell r="J151" t="str">
            <v>/</v>
          </cell>
          <cell r="K151" t="str">
            <v>河北</v>
          </cell>
          <cell r="L151" t="str">
            <v>河北工厂</v>
          </cell>
          <cell r="M151" t="str">
            <v>劳动合同</v>
          </cell>
          <cell r="N151" t="str">
            <v>是</v>
          </cell>
          <cell r="O151" t="str">
            <v>否</v>
          </cell>
          <cell r="P151" t="str">
            <v>正式工</v>
          </cell>
          <cell r="Q151" t="str">
            <v>生产类</v>
          </cell>
          <cell r="R151" t="str">
            <v>直接人员</v>
          </cell>
          <cell r="S151">
            <v>41229</v>
          </cell>
          <cell r="T151">
            <v>13</v>
          </cell>
        </row>
        <row r="151">
          <cell r="W151" t="str">
            <v>13930731812</v>
          </cell>
          <cell r="X151" t="str">
            <v>配偶</v>
          </cell>
          <cell r="Y151">
            <v>13373236358</v>
          </cell>
          <cell r="Z151" t="str">
            <v>初中</v>
          </cell>
          <cell r="AA151">
            <v>33756</v>
          </cell>
          <cell r="AB151" t="str">
            <v>黄骅二中</v>
          </cell>
          <cell r="AC151" t="str">
            <v>无</v>
          </cell>
          <cell r="AD151" t="str">
            <v>统招</v>
          </cell>
          <cell r="AE151" t="str">
            <v>初中</v>
          </cell>
          <cell r="AF151">
            <v>33756</v>
          </cell>
          <cell r="AG151" t="str">
            <v>黄骅二中</v>
          </cell>
          <cell r="AH151" t="str">
            <v>无</v>
          </cell>
          <cell r="AI151" t="str">
            <v>统招</v>
          </cell>
          <cell r="AJ151" t="str">
            <v>汉</v>
          </cell>
          <cell r="AK151" t="str">
            <v>群众</v>
          </cell>
          <cell r="AL151" t="str">
            <v>已婚</v>
          </cell>
          <cell r="AM151" t="str">
            <v>1977-10-24</v>
          </cell>
          <cell r="AN151">
            <v>48</v>
          </cell>
          <cell r="AO151">
            <v>41229</v>
          </cell>
          <cell r="AP151" t="str">
            <v>河北</v>
          </cell>
          <cell r="AQ151" t="str">
            <v>河北省黄骅市迎宾大街七一小区砖厂家属楼1栋1单元401室</v>
          </cell>
        </row>
        <row r="152">
          <cell r="C152" t="str">
            <v>姚梅芳</v>
          </cell>
          <cell r="D152" t="str">
            <v>女</v>
          </cell>
          <cell r="E152" t="str">
            <v>前台</v>
          </cell>
          <cell r="F152" t="str">
            <v>河北光华荣昌汽车部件有限公司</v>
          </cell>
          <cell r="G152" t="str">
            <v>座椅事业一部--金属件厂</v>
          </cell>
          <cell r="H152" t="str">
            <v>底座装配车间</v>
          </cell>
          <cell r="I152" t="str">
            <v>组装工</v>
          </cell>
          <cell r="J152" t="str">
            <v>/</v>
          </cell>
          <cell r="K152" t="str">
            <v>河北</v>
          </cell>
          <cell r="L152" t="str">
            <v>河北工厂</v>
          </cell>
          <cell r="M152" t="str">
            <v>劳动合同</v>
          </cell>
          <cell r="N152" t="str">
            <v>是</v>
          </cell>
          <cell r="O152" t="str">
            <v>否</v>
          </cell>
          <cell r="P152" t="str">
            <v>正式工</v>
          </cell>
          <cell r="Q152" t="str">
            <v>生产类</v>
          </cell>
          <cell r="R152" t="str">
            <v>直接人员</v>
          </cell>
          <cell r="S152">
            <v>42525</v>
          </cell>
          <cell r="T152">
            <v>9</v>
          </cell>
        </row>
        <row r="152">
          <cell r="W152" t="str">
            <v>13653272810</v>
          </cell>
          <cell r="X152" t="str">
            <v>配偶</v>
          </cell>
          <cell r="Y152">
            <v>15030796898</v>
          </cell>
          <cell r="Z152" t="str">
            <v>初中</v>
          </cell>
          <cell r="AA152">
            <v>35947</v>
          </cell>
          <cell r="AB152" t="str">
            <v>赵村中学</v>
          </cell>
          <cell r="AC152" t="str">
            <v>无</v>
          </cell>
          <cell r="AD152" t="str">
            <v>统招</v>
          </cell>
          <cell r="AE152" t="str">
            <v>初中</v>
          </cell>
          <cell r="AF152">
            <v>35947</v>
          </cell>
          <cell r="AG152" t="str">
            <v>赵村中学</v>
          </cell>
          <cell r="AH152" t="str">
            <v>无</v>
          </cell>
          <cell r="AI152" t="str">
            <v>统招</v>
          </cell>
          <cell r="AJ152" t="str">
            <v>汉</v>
          </cell>
          <cell r="AK152" t="str">
            <v>群众</v>
          </cell>
          <cell r="AL152" t="str">
            <v>已婚</v>
          </cell>
          <cell r="AM152" t="str">
            <v>1982-07-09</v>
          </cell>
          <cell r="AN152">
            <v>43</v>
          </cell>
          <cell r="AO152">
            <v>42525</v>
          </cell>
          <cell r="AP152" t="str">
            <v>河北</v>
          </cell>
          <cell r="AQ152" t="str">
            <v>河北省黄骅市旧城镇姜庄村33号</v>
          </cell>
        </row>
        <row r="153">
          <cell r="C153" t="str">
            <v>刘二精</v>
          </cell>
          <cell r="D153" t="str">
            <v>女</v>
          </cell>
          <cell r="E153" t="str">
            <v>前台</v>
          </cell>
          <cell r="F153" t="str">
            <v>河北光华荣昌汽车部件有限公司</v>
          </cell>
          <cell r="G153" t="str">
            <v>座椅事业一部--金属件厂</v>
          </cell>
          <cell r="H153" t="str">
            <v>底座装配车间</v>
          </cell>
          <cell r="I153" t="str">
            <v>组装工</v>
          </cell>
          <cell r="J153" t="str">
            <v>/</v>
          </cell>
          <cell r="K153" t="str">
            <v>河北</v>
          </cell>
          <cell r="L153" t="str">
            <v>河北工厂</v>
          </cell>
          <cell r="M153" t="str">
            <v>劳动合同</v>
          </cell>
          <cell r="N153" t="str">
            <v>是</v>
          </cell>
          <cell r="O153" t="str">
            <v>否</v>
          </cell>
          <cell r="P153" t="str">
            <v>正式工</v>
          </cell>
          <cell r="Q153" t="str">
            <v>生产类</v>
          </cell>
          <cell r="R153" t="str">
            <v>直接人员</v>
          </cell>
          <cell r="S153">
            <v>42292</v>
          </cell>
          <cell r="T153">
            <v>10</v>
          </cell>
        </row>
        <row r="153">
          <cell r="W153">
            <v>15631700217</v>
          </cell>
          <cell r="X153" t="str">
            <v>配偶</v>
          </cell>
          <cell r="Y153">
            <v>13932740892</v>
          </cell>
          <cell r="Z153" t="str">
            <v>初中</v>
          </cell>
          <cell r="AA153">
            <v>34486</v>
          </cell>
          <cell r="AB153" t="str">
            <v>仁村中学</v>
          </cell>
          <cell r="AC153" t="str">
            <v>无</v>
          </cell>
          <cell r="AD153" t="str">
            <v>统招</v>
          </cell>
          <cell r="AE153" t="str">
            <v>初中</v>
          </cell>
          <cell r="AF153">
            <v>34486</v>
          </cell>
          <cell r="AG153" t="str">
            <v>仁村中学</v>
          </cell>
          <cell r="AH153" t="str">
            <v>无</v>
          </cell>
          <cell r="AI153" t="str">
            <v>统招</v>
          </cell>
          <cell r="AJ153" t="str">
            <v>汉</v>
          </cell>
          <cell r="AK153" t="str">
            <v>群众</v>
          </cell>
          <cell r="AL153" t="str">
            <v>已婚</v>
          </cell>
          <cell r="AM153" t="str">
            <v>1978-12-05</v>
          </cell>
          <cell r="AN153">
            <v>46</v>
          </cell>
          <cell r="AO153">
            <v>42292</v>
          </cell>
          <cell r="AP153" t="str">
            <v>河北</v>
          </cell>
          <cell r="AQ153" t="str">
            <v>河北省黄骅市黄骅镇大杨村27号</v>
          </cell>
        </row>
        <row r="154">
          <cell r="C154" t="str">
            <v>杨艳</v>
          </cell>
          <cell r="D154" t="str">
            <v>女</v>
          </cell>
          <cell r="E154" t="str">
            <v>前台</v>
          </cell>
          <cell r="F154" t="str">
            <v>河北光华荣昌汽车部件有限公司</v>
          </cell>
          <cell r="G154" t="str">
            <v>座椅事业一部--金属件厂</v>
          </cell>
          <cell r="H154" t="str">
            <v>底座装配车间</v>
          </cell>
          <cell r="I154" t="str">
            <v>组装工</v>
          </cell>
          <cell r="J154" t="str">
            <v>/</v>
          </cell>
          <cell r="K154" t="str">
            <v>河北</v>
          </cell>
          <cell r="L154" t="str">
            <v>河北工厂</v>
          </cell>
          <cell r="M154" t="str">
            <v>劳动合同</v>
          </cell>
          <cell r="N154" t="str">
            <v>是</v>
          </cell>
          <cell r="O154" t="str">
            <v>否</v>
          </cell>
          <cell r="P154" t="str">
            <v>正式工</v>
          </cell>
          <cell r="Q154" t="str">
            <v>生产类</v>
          </cell>
          <cell r="R154" t="str">
            <v>直接人员</v>
          </cell>
          <cell r="S154">
            <v>42671</v>
          </cell>
          <cell r="T154">
            <v>9</v>
          </cell>
        </row>
        <row r="154">
          <cell r="W154" t="str">
            <v>13582758583</v>
          </cell>
          <cell r="X154" t="str">
            <v>配偶</v>
          </cell>
          <cell r="Y154">
            <v>13931724810</v>
          </cell>
          <cell r="Z154" t="str">
            <v>初中</v>
          </cell>
          <cell r="AA154">
            <v>34486</v>
          </cell>
          <cell r="AB154" t="str">
            <v>杨庄中学</v>
          </cell>
          <cell r="AC154" t="str">
            <v>无</v>
          </cell>
          <cell r="AD154" t="str">
            <v>统招</v>
          </cell>
          <cell r="AE154" t="str">
            <v>初中</v>
          </cell>
          <cell r="AF154">
            <v>34486</v>
          </cell>
          <cell r="AG154" t="str">
            <v>杨庄中学</v>
          </cell>
          <cell r="AH154" t="str">
            <v>无</v>
          </cell>
          <cell r="AI154" t="str">
            <v>统招</v>
          </cell>
          <cell r="AJ154" t="str">
            <v>汉</v>
          </cell>
          <cell r="AK154" t="str">
            <v>群众</v>
          </cell>
          <cell r="AL154" t="str">
            <v>已婚</v>
          </cell>
          <cell r="AM154" t="str">
            <v>1978-06-24</v>
          </cell>
          <cell r="AN154">
            <v>47</v>
          </cell>
          <cell r="AO154">
            <v>42671</v>
          </cell>
          <cell r="AP154" t="str">
            <v>河北</v>
          </cell>
          <cell r="AQ154" t="str">
            <v>河北省黄骅市羊二庄镇中花寨村119号</v>
          </cell>
        </row>
        <row r="155">
          <cell r="C155" t="str">
            <v>李艳平</v>
          </cell>
          <cell r="D155" t="str">
            <v>女</v>
          </cell>
          <cell r="E155" t="str">
            <v>前台</v>
          </cell>
          <cell r="F155" t="str">
            <v>河北光华荣昌汽车部件有限公司</v>
          </cell>
          <cell r="G155" t="str">
            <v>座椅事业一部--金属件厂</v>
          </cell>
          <cell r="H155" t="str">
            <v>底座装配车间</v>
          </cell>
          <cell r="I155" t="str">
            <v>组装工</v>
          </cell>
          <cell r="J155" t="str">
            <v>/</v>
          </cell>
          <cell r="K155" t="str">
            <v>河北</v>
          </cell>
          <cell r="L155" t="str">
            <v>河北工厂</v>
          </cell>
          <cell r="M155" t="str">
            <v>劳动合同</v>
          </cell>
          <cell r="N155" t="str">
            <v>是</v>
          </cell>
          <cell r="O155" t="str">
            <v>否</v>
          </cell>
          <cell r="P155" t="str">
            <v>正式工</v>
          </cell>
          <cell r="Q155" t="str">
            <v>生产类</v>
          </cell>
          <cell r="R155" t="str">
            <v>直接人员</v>
          </cell>
          <cell r="S155">
            <v>43214</v>
          </cell>
          <cell r="T155">
            <v>7</v>
          </cell>
        </row>
        <row r="155">
          <cell r="W155" t="str">
            <v>15031776887</v>
          </cell>
          <cell r="X155" t="str">
            <v>配偶</v>
          </cell>
          <cell r="Y155">
            <v>13513491456</v>
          </cell>
          <cell r="Z155" t="str">
            <v>初中</v>
          </cell>
          <cell r="AA155">
            <v>36312</v>
          </cell>
          <cell r="AB155" t="str">
            <v>李店子中学</v>
          </cell>
          <cell r="AC155" t="str">
            <v>无</v>
          </cell>
          <cell r="AD155" t="str">
            <v>统招</v>
          </cell>
          <cell r="AE155" t="str">
            <v>初中</v>
          </cell>
          <cell r="AF155">
            <v>36312</v>
          </cell>
          <cell r="AG155" t="str">
            <v>李店子中学</v>
          </cell>
          <cell r="AH155" t="str">
            <v>无</v>
          </cell>
          <cell r="AI155" t="str">
            <v>统招</v>
          </cell>
          <cell r="AJ155" t="str">
            <v>汉</v>
          </cell>
          <cell r="AK155" t="str">
            <v>群众</v>
          </cell>
          <cell r="AL155" t="str">
            <v>已婚</v>
          </cell>
          <cell r="AM155" t="str">
            <v>1983-02-28</v>
          </cell>
          <cell r="AN155">
            <v>42</v>
          </cell>
          <cell r="AO155">
            <v>43214</v>
          </cell>
          <cell r="AP155" t="str">
            <v>河北</v>
          </cell>
          <cell r="AQ155" t="str">
            <v>河北省沧州市孟村回族自治县高寨镇大许孝子村07101号</v>
          </cell>
        </row>
        <row r="156">
          <cell r="C156" t="str">
            <v>赵秋杰</v>
          </cell>
          <cell r="D156" t="str">
            <v>女</v>
          </cell>
          <cell r="E156" t="str">
            <v>前台</v>
          </cell>
          <cell r="F156" t="str">
            <v>河北光华荣昌汽车部件有限公司</v>
          </cell>
          <cell r="G156" t="str">
            <v>座椅事业一部--金属件厂</v>
          </cell>
          <cell r="H156" t="str">
            <v>底座装配车间</v>
          </cell>
          <cell r="I156" t="str">
            <v>组装工</v>
          </cell>
          <cell r="J156" t="str">
            <v>/</v>
          </cell>
          <cell r="K156" t="str">
            <v>河北</v>
          </cell>
          <cell r="L156" t="str">
            <v>河北工厂</v>
          </cell>
          <cell r="M156" t="str">
            <v>劳动合同</v>
          </cell>
          <cell r="N156" t="str">
            <v>是</v>
          </cell>
          <cell r="O156" t="str">
            <v>否</v>
          </cell>
          <cell r="P156" t="str">
            <v>正式工</v>
          </cell>
          <cell r="Q156" t="str">
            <v>生产类</v>
          </cell>
          <cell r="R156" t="str">
            <v>直接人员</v>
          </cell>
          <cell r="S156">
            <v>44348</v>
          </cell>
          <cell r="T156">
            <v>4</v>
          </cell>
          <cell r="U156" t="str">
            <v>2022.3.15</v>
          </cell>
          <cell r="V156" t="str">
            <v>2022.3.15由生产管理部调入底座装配车间担任组装工</v>
          </cell>
          <cell r="W156">
            <v>13127302865</v>
          </cell>
          <cell r="X156" t="str">
            <v>配偶</v>
          </cell>
          <cell r="Y156">
            <v>13315759304</v>
          </cell>
          <cell r="Z156" t="str">
            <v>高中</v>
          </cell>
          <cell r="AA156">
            <v>38504</v>
          </cell>
          <cell r="AB156" t="str">
            <v>大城一中</v>
          </cell>
          <cell r="AC156" t="str">
            <v>无</v>
          </cell>
          <cell r="AD156" t="str">
            <v>统招</v>
          </cell>
          <cell r="AE156" t="str">
            <v>高中</v>
          </cell>
          <cell r="AF156">
            <v>38504</v>
          </cell>
          <cell r="AG156" t="str">
            <v>大城一中</v>
          </cell>
          <cell r="AH156" t="str">
            <v>无</v>
          </cell>
          <cell r="AI156" t="str">
            <v>统招</v>
          </cell>
          <cell r="AJ156" t="str">
            <v>汉</v>
          </cell>
          <cell r="AK156" t="str">
            <v>群众</v>
          </cell>
          <cell r="AL156" t="str">
            <v>已婚</v>
          </cell>
          <cell r="AM156" t="str">
            <v>1985-01-22</v>
          </cell>
          <cell r="AN156">
            <v>40</v>
          </cell>
          <cell r="AO156">
            <v>44348</v>
          </cell>
          <cell r="AP156" t="str">
            <v>河北</v>
          </cell>
          <cell r="AQ156" t="str">
            <v>河北省黄骅市官庄乡梁口村125号</v>
          </cell>
        </row>
        <row r="157">
          <cell r="C157" t="str">
            <v>王云婧</v>
          </cell>
          <cell r="D157" t="str">
            <v>女</v>
          </cell>
          <cell r="E157" t="str">
            <v>前台</v>
          </cell>
          <cell r="F157" t="str">
            <v>河北光华荣昌汽车部件有限公司</v>
          </cell>
          <cell r="G157" t="str">
            <v>座椅事业一部--金属件厂</v>
          </cell>
          <cell r="H157" t="str">
            <v>电泳车间</v>
          </cell>
          <cell r="I157" t="str">
            <v>挂件工</v>
          </cell>
          <cell r="J157" t="str">
            <v>/</v>
          </cell>
          <cell r="K157" t="str">
            <v>河北</v>
          </cell>
          <cell r="L157" t="str">
            <v>河北工厂</v>
          </cell>
          <cell r="M157" t="str">
            <v>劳动合同</v>
          </cell>
          <cell r="N157" t="str">
            <v>是</v>
          </cell>
          <cell r="O157" t="str">
            <v>否</v>
          </cell>
          <cell r="P157" t="str">
            <v>正式工</v>
          </cell>
          <cell r="Q157" t="str">
            <v>生产类</v>
          </cell>
          <cell r="R157" t="str">
            <v>直接人员</v>
          </cell>
          <cell r="S157">
            <v>41704</v>
          </cell>
          <cell r="T157">
            <v>11</v>
          </cell>
        </row>
        <row r="157">
          <cell r="W157" t="str">
            <v>13930705244</v>
          </cell>
        </row>
        <row r="157">
          <cell r="Y157">
            <v>15003270556</v>
          </cell>
          <cell r="Z157" t="str">
            <v>初中</v>
          </cell>
          <cell r="AA157">
            <v>35612</v>
          </cell>
          <cell r="AB157" t="str">
            <v>常郭中学</v>
          </cell>
          <cell r="AC157" t="str">
            <v>无</v>
          </cell>
          <cell r="AD157" t="str">
            <v>统招</v>
          </cell>
          <cell r="AE157" t="str">
            <v>初中</v>
          </cell>
          <cell r="AF157">
            <v>35612</v>
          </cell>
          <cell r="AG157" t="str">
            <v>常郭中学</v>
          </cell>
          <cell r="AH157" t="str">
            <v>无</v>
          </cell>
          <cell r="AI157" t="str">
            <v>统招</v>
          </cell>
          <cell r="AJ157" t="str">
            <v>汉</v>
          </cell>
          <cell r="AK157" t="str">
            <v>群众</v>
          </cell>
          <cell r="AL157" t="str">
            <v>已婚</v>
          </cell>
          <cell r="AM157" t="str">
            <v>1982-06-01</v>
          </cell>
          <cell r="AN157">
            <v>43</v>
          </cell>
          <cell r="AO157">
            <v>35855</v>
          </cell>
          <cell r="AP157" t="str">
            <v>河北</v>
          </cell>
          <cell r="AQ157" t="str">
            <v>河北省黄骅市常郭镇东泊庄村01号</v>
          </cell>
        </row>
        <row r="158">
          <cell r="C158" t="str">
            <v>刘宝洪</v>
          </cell>
          <cell r="D158" t="str">
            <v>男</v>
          </cell>
          <cell r="E158" t="str">
            <v>前台</v>
          </cell>
          <cell r="F158" t="str">
            <v>河北光华荣昌汽车部件有限公司</v>
          </cell>
          <cell r="G158" t="str">
            <v>座椅事业一部--金属件厂</v>
          </cell>
          <cell r="H158" t="str">
            <v>电泳车间</v>
          </cell>
          <cell r="I158" t="str">
            <v>挂件工</v>
          </cell>
          <cell r="J158" t="str">
            <v>/</v>
          </cell>
          <cell r="K158" t="str">
            <v>河北</v>
          </cell>
          <cell r="L158" t="str">
            <v>天津宏达翔科技有限公司</v>
          </cell>
          <cell r="M158" t="str">
            <v>劳务派遣</v>
          </cell>
          <cell r="N158" t="str">
            <v>是</v>
          </cell>
          <cell r="O158" t="str">
            <v>否</v>
          </cell>
          <cell r="P158" t="str">
            <v>劳务派遣</v>
          </cell>
          <cell r="Q158" t="str">
            <v>生产类</v>
          </cell>
          <cell r="R158" t="str">
            <v>直接人员</v>
          </cell>
          <cell r="S158">
            <v>41034</v>
          </cell>
          <cell r="T158">
            <v>13</v>
          </cell>
          <cell r="U158">
            <v>45505</v>
          </cell>
          <cell r="V158" t="str">
            <v>调入</v>
          </cell>
          <cell r="W158" t="str">
            <v>15511716306</v>
          </cell>
        </row>
        <row r="158">
          <cell r="Y158">
            <v>15028635722</v>
          </cell>
          <cell r="Z158" t="str">
            <v>初中</v>
          </cell>
          <cell r="AA158">
            <v>30498</v>
          </cell>
          <cell r="AB158" t="str">
            <v>赵村中学</v>
          </cell>
          <cell r="AC158" t="str">
            <v>无</v>
          </cell>
          <cell r="AD158" t="str">
            <v>统招</v>
          </cell>
          <cell r="AE158" t="str">
            <v>初中</v>
          </cell>
          <cell r="AF158">
            <v>30498</v>
          </cell>
          <cell r="AG158" t="str">
            <v>赵村中学</v>
          </cell>
          <cell r="AH158" t="str">
            <v>无</v>
          </cell>
          <cell r="AI158" t="str">
            <v>统招</v>
          </cell>
          <cell r="AJ158" t="str">
            <v>汉</v>
          </cell>
          <cell r="AK158" t="str">
            <v>群众</v>
          </cell>
          <cell r="AL158" t="str">
            <v>已婚</v>
          </cell>
          <cell r="AM158" t="str">
            <v>1968-07-06</v>
          </cell>
          <cell r="AN158">
            <v>57</v>
          </cell>
          <cell r="AO158">
            <v>32568</v>
          </cell>
          <cell r="AP158" t="str">
            <v>河北</v>
          </cell>
          <cell r="AQ158" t="str">
            <v>河北省黄骅市府前街老市委小区64号楼后村平房1牌1门</v>
          </cell>
        </row>
        <row r="159">
          <cell r="C159" t="str">
            <v>窦桂英</v>
          </cell>
          <cell r="D159" t="str">
            <v>女</v>
          </cell>
          <cell r="E159" t="str">
            <v>前台</v>
          </cell>
          <cell r="F159" t="str">
            <v>河北光华荣昌汽车部件有限公司</v>
          </cell>
          <cell r="G159" t="str">
            <v>座椅事业一部--金属件厂</v>
          </cell>
          <cell r="H159" t="str">
            <v>电泳车间</v>
          </cell>
          <cell r="I159" t="str">
            <v>挂件工</v>
          </cell>
          <cell r="J159" t="str">
            <v>/</v>
          </cell>
          <cell r="K159" t="str">
            <v>河北</v>
          </cell>
          <cell r="L159" t="str">
            <v>河北工厂</v>
          </cell>
          <cell r="M159" t="str">
            <v>劳动合同</v>
          </cell>
          <cell r="N159" t="str">
            <v>是</v>
          </cell>
          <cell r="O159" t="str">
            <v>否</v>
          </cell>
          <cell r="P159" t="str">
            <v>正式工</v>
          </cell>
          <cell r="Q159" t="str">
            <v>生产类</v>
          </cell>
          <cell r="R159" t="str">
            <v>直接人员</v>
          </cell>
          <cell r="S159">
            <v>41464</v>
          </cell>
          <cell r="T159">
            <v>12</v>
          </cell>
        </row>
        <row r="159">
          <cell r="W159">
            <v>15031713977</v>
          </cell>
        </row>
        <row r="159">
          <cell r="Y159">
            <v>15533735188</v>
          </cell>
          <cell r="Z159" t="str">
            <v>初中</v>
          </cell>
          <cell r="AA159">
            <v>34121</v>
          </cell>
          <cell r="AB159" t="str">
            <v>常郭中学</v>
          </cell>
          <cell r="AC159" t="str">
            <v>无</v>
          </cell>
          <cell r="AD159" t="str">
            <v>统招</v>
          </cell>
          <cell r="AE159" t="str">
            <v>初中</v>
          </cell>
          <cell r="AF159">
            <v>34121</v>
          </cell>
          <cell r="AG159" t="str">
            <v>常郭中学</v>
          </cell>
          <cell r="AH159" t="str">
            <v>无</v>
          </cell>
          <cell r="AI159" t="str">
            <v>统招</v>
          </cell>
          <cell r="AJ159" t="str">
            <v>汉</v>
          </cell>
          <cell r="AK159" t="str">
            <v>群众</v>
          </cell>
          <cell r="AL159" t="str">
            <v>已婚</v>
          </cell>
          <cell r="AM159" t="str">
            <v>1978-10-20</v>
          </cell>
          <cell r="AN159">
            <v>47</v>
          </cell>
          <cell r="AO159">
            <v>34213</v>
          </cell>
          <cell r="AP159" t="str">
            <v>河北</v>
          </cell>
          <cell r="AQ159" t="str">
            <v>河北省黄骅市常郭镇大赵村145号</v>
          </cell>
        </row>
        <row r="160">
          <cell r="C160" t="str">
            <v>张秀荣</v>
          </cell>
          <cell r="D160" t="str">
            <v>女</v>
          </cell>
          <cell r="E160" t="str">
            <v>前台</v>
          </cell>
          <cell r="F160" t="str">
            <v>河北光华荣昌汽车部件有限公司</v>
          </cell>
          <cell r="G160" t="str">
            <v>座椅事业一部--金属件厂</v>
          </cell>
          <cell r="H160" t="str">
            <v>电泳车间</v>
          </cell>
          <cell r="I160" t="str">
            <v>挂件工</v>
          </cell>
          <cell r="J160" t="str">
            <v>/</v>
          </cell>
          <cell r="K160" t="str">
            <v>河北</v>
          </cell>
          <cell r="L160" t="str">
            <v>河北工厂</v>
          </cell>
          <cell r="M160" t="str">
            <v>劳动合同</v>
          </cell>
          <cell r="N160" t="str">
            <v>是</v>
          </cell>
          <cell r="O160" t="str">
            <v>否</v>
          </cell>
          <cell r="P160" t="str">
            <v>正式工</v>
          </cell>
          <cell r="Q160" t="str">
            <v>生产类</v>
          </cell>
          <cell r="R160" t="str">
            <v>直接人员</v>
          </cell>
          <cell r="S160">
            <v>41830</v>
          </cell>
          <cell r="T160">
            <v>11</v>
          </cell>
          <cell r="U160">
            <v>45931</v>
          </cell>
          <cell r="V160" t="str">
            <v>调入</v>
          </cell>
          <cell r="W160">
            <v>18733794186</v>
          </cell>
        </row>
        <row r="160">
          <cell r="Y160">
            <v>18832791326</v>
          </cell>
          <cell r="Z160" t="str">
            <v>初中</v>
          </cell>
          <cell r="AA160">
            <v>33420</v>
          </cell>
          <cell r="AB160" t="str">
            <v>常郭中学</v>
          </cell>
          <cell r="AC160" t="str">
            <v>无</v>
          </cell>
          <cell r="AD160" t="str">
            <v>统招</v>
          </cell>
          <cell r="AE160" t="str">
            <v>初中</v>
          </cell>
          <cell r="AF160">
            <v>33420</v>
          </cell>
          <cell r="AG160" t="str">
            <v>常郭中学</v>
          </cell>
          <cell r="AH160" t="str">
            <v>无</v>
          </cell>
          <cell r="AI160" t="str">
            <v>统招</v>
          </cell>
          <cell r="AJ160" t="str">
            <v>汉</v>
          </cell>
          <cell r="AK160" t="str">
            <v>群众</v>
          </cell>
          <cell r="AL160" t="str">
            <v>已婚</v>
          </cell>
          <cell r="AM160" t="str">
            <v>1976-11-26</v>
          </cell>
          <cell r="AN160">
            <v>49</v>
          </cell>
          <cell r="AO160">
            <v>34182</v>
          </cell>
          <cell r="AP160" t="str">
            <v>河北</v>
          </cell>
          <cell r="AQ160" t="str">
            <v>河北省黄骅市常郭镇大赵村128后</v>
          </cell>
        </row>
        <row r="161">
          <cell r="C161" t="str">
            <v>刘梦鹤</v>
          </cell>
          <cell r="D161" t="str">
            <v>男</v>
          </cell>
          <cell r="E161" t="str">
            <v>前台</v>
          </cell>
          <cell r="F161" t="str">
            <v>河北光华荣昌汽车部件有限公司</v>
          </cell>
          <cell r="G161" t="str">
            <v>座椅事业一部--金属件厂</v>
          </cell>
          <cell r="H161" t="str">
            <v>底座装配车间</v>
          </cell>
          <cell r="I161" t="str">
            <v>底座装配班组长</v>
          </cell>
          <cell r="J161" t="str">
            <v>/</v>
          </cell>
          <cell r="K161" t="str">
            <v>河北</v>
          </cell>
          <cell r="L161" t="str">
            <v>河北工厂</v>
          </cell>
          <cell r="M161" t="str">
            <v>劳动合同</v>
          </cell>
          <cell r="N161" t="str">
            <v>是</v>
          </cell>
          <cell r="O161" t="str">
            <v>否</v>
          </cell>
          <cell r="P161" t="str">
            <v>正式工</v>
          </cell>
          <cell r="Q161" t="str">
            <v>生产类</v>
          </cell>
          <cell r="R161" t="str">
            <v>直接人员</v>
          </cell>
          <cell r="S161">
            <v>44284</v>
          </cell>
          <cell r="T161">
            <v>4</v>
          </cell>
          <cell r="U161">
            <v>45931</v>
          </cell>
          <cell r="V161" t="str">
            <v>调入</v>
          </cell>
          <cell r="W161">
            <v>18631691401</v>
          </cell>
          <cell r="X161" t="str">
            <v>蔺元元</v>
          </cell>
          <cell r="Y161">
            <v>17331776389</v>
          </cell>
          <cell r="Z161" t="str">
            <v>中专</v>
          </cell>
          <cell r="AA161">
            <v>40330</v>
          </cell>
          <cell r="AB161" t="str">
            <v>中捷职业技术学校</v>
          </cell>
          <cell r="AC161" t="str">
            <v>机电一体化</v>
          </cell>
          <cell r="AD161" t="str">
            <v>统招</v>
          </cell>
          <cell r="AE161" t="str">
            <v>大专</v>
          </cell>
          <cell r="AF161">
            <v>45839</v>
          </cell>
          <cell r="AG161" t="str">
            <v>沧州职业技术学院</v>
          </cell>
          <cell r="AH161" t="str">
            <v>机电一体化</v>
          </cell>
          <cell r="AI161" t="str">
            <v>成考</v>
          </cell>
          <cell r="AJ161" t="str">
            <v>汉</v>
          </cell>
          <cell r="AK161" t="str">
            <v>群众</v>
          </cell>
          <cell r="AL161" t="str">
            <v>已婚</v>
          </cell>
          <cell r="AM161" t="str">
            <v>1993-06-17</v>
          </cell>
          <cell r="AN161">
            <v>32</v>
          </cell>
          <cell r="AO161">
            <v>40269</v>
          </cell>
          <cell r="AP161" t="str">
            <v>河北</v>
          </cell>
          <cell r="AQ161" t="str">
            <v>河北省黄骅市南排河镇李家堡村9999号</v>
          </cell>
        </row>
        <row r="162">
          <cell r="C162" t="str">
            <v>张俊苓</v>
          </cell>
          <cell r="D162" t="str">
            <v>女</v>
          </cell>
          <cell r="E162" t="str">
            <v>前台</v>
          </cell>
          <cell r="F162" t="str">
            <v>河北光华荣昌汽车部件有限公司</v>
          </cell>
          <cell r="G162" t="str">
            <v>座椅事业一部--座椅厂</v>
          </cell>
          <cell r="H162" t="str">
            <v>座椅总装车间</v>
          </cell>
          <cell r="I162" t="str">
            <v>H6检验员</v>
          </cell>
          <cell r="J162" t="str">
            <v>/</v>
          </cell>
          <cell r="K162" t="str">
            <v>河北</v>
          </cell>
          <cell r="L162" t="str">
            <v>河北工厂</v>
          </cell>
          <cell r="M162" t="str">
            <v>劳动合同</v>
          </cell>
          <cell r="N162" t="str">
            <v>是</v>
          </cell>
          <cell r="O162" t="str">
            <v>否</v>
          </cell>
          <cell r="P162" t="str">
            <v>正式工</v>
          </cell>
          <cell r="Q162" t="str">
            <v>质量类</v>
          </cell>
          <cell r="R162" t="str">
            <v>直接人员</v>
          </cell>
          <cell r="S162">
            <v>41430</v>
          </cell>
          <cell r="T162">
            <v>12</v>
          </cell>
          <cell r="U162" t="str">
            <v>2023.1.13</v>
          </cell>
          <cell r="V162" t="str">
            <v>2023.01.13由缝纫车间裁剪工岗位转入座椅总装车间担任纤体检验员</v>
          </cell>
          <cell r="W162" t="str">
            <v>13833995795</v>
          </cell>
        </row>
        <row r="162">
          <cell r="Y162">
            <v>13722722220</v>
          </cell>
          <cell r="Z162" t="str">
            <v>初中</v>
          </cell>
          <cell r="AA162">
            <v>34121</v>
          </cell>
          <cell r="AB162" t="str">
            <v>常郭中学</v>
          </cell>
          <cell r="AC162" t="str">
            <v>无</v>
          </cell>
          <cell r="AD162" t="str">
            <v>统招</v>
          </cell>
          <cell r="AE162" t="str">
            <v>初中</v>
          </cell>
          <cell r="AF162">
            <v>34121</v>
          </cell>
          <cell r="AG162" t="str">
            <v>常郭中学</v>
          </cell>
          <cell r="AH162" t="str">
            <v>无</v>
          </cell>
          <cell r="AI162" t="str">
            <v>统招</v>
          </cell>
          <cell r="AJ162" t="str">
            <v>汉</v>
          </cell>
          <cell r="AK162" t="str">
            <v>群众</v>
          </cell>
          <cell r="AL162" t="str">
            <v>已婚</v>
          </cell>
          <cell r="AM162" t="str">
            <v>1978-09-07</v>
          </cell>
          <cell r="AN162">
            <v>47</v>
          </cell>
          <cell r="AO162">
            <v>41426</v>
          </cell>
          <cell r="AP162" t="str">
            <v>河北</v>
          </cell>
          <cell r="AQ162" t="str">
            <v>河北省黄骅市常郭镇柳林庄村182号</v>
          </cell>
        </row>
        <row r="163">
          <cell r="C163" t="str">
            <v>王培亮</v>
          </cell>
          <cell r="D163" t="str">
            <v>男</v>
          </cell>
          <cell r="E163" t="str">
            <v>前台</v>
          </cell>
          <cell r="F163" t="str">
            <v>河北光华荣昌汽车部件有限公司</v>
          </cell>
          <cell r="G163" t="str">
            <v>座椅事业一部--座椅厂</v>
          </cell>
          <cell r="H163" t="str">
            <v>座椅总装车间</v>
          </cell>
          <cell r="I163" t="str">
            <v>H6组装工</v>
          </cell>
          <cell r="J163" t="str">
            <v>/</v>
          </cell>
          <cell r="K163" t="str">
            <v>河北</v>
          </cell>
          <cell r="L163" t="str">
            <v>河北工厂</v>
          </cell>
          <cell r="M163" t="str">
            <v>劳动合同</v>
          </cell>
          <cell r="N163" t="str">
            <v>是</v>
          </cell>
          <cell r="O163" t="str">
            <v>否</v>
          </cell>
          <cell r="P163" t="str">
            <v>正式工</v>
          </cell>
          <cell r="Q163" t="str">
            <v>生产类</v>
          </cell>
          <cell r="R163" t="str">
            <v>直接人员</v>
          </cell>
          <cell r="S163">
            <v>42615</v>
          </cell>
          <cell r="T163">
            <v>9</v>
          </cell>
          <cell r="U163">
            <v>44136</v>
          </cell>
          <cell r="V163" t="str">
            <v>2020/11/1由天津光华转入河北光华</v>
          </cell>
          <cell r="W163">
            <v>13731756490</v>
          </cell>
        </row>
        <row r="163">
          <cell r="Y163">
            <v>15532800867</v>
          </cell>
          <cell r="Z163" t="str">
            <v>初中</v>
          </cell>
          <cell r="AA163">
            <v>34486</v>
          </cell>
          <cell r="AB163" t="str">
            <v>献县中学</v>
          </cell>
          <cell r="AC163" t="str">
            <v>无</v>
          </cell>
          <cell r="AD163" t="str">
            <v>统招</v>
          </cell>
          <cell r="AE163" t="str">
            <v>初中</v>
          </cell>
          <cell r="AF163">
            <v>34486</v>
          </cell>
          <cell r="AG163" t="str">
            <v>献县中学</v>
          </cell>
          <cell r="AH163" t="str">
            <v>无</v>
          </cell>
        </row>
        <row r="163">
          <cell r="AJ163" t="str">
            <v>汉</v>
          </cell>
          <cell r="AK163" t="str">
            <v>群众</v>
          </cell>
          <cell r="AL163" t="str">
            <v>已婚</v>
          </cell>
          <cell r="AM163" t="str">
            <v>1977-04-10</v>
          </cell>
          <cell r="AN163">
            <v>48</v>
          </cell>
          <cell r="AO163">
            <v>42614</v>
          </cell>
          <cell r="AP163" t="str">
            <v>河北</v>
          </cell>
          <cell r="AQ163" t="str">
            <v>河北省沧州市献县淮镇东洋村231号</v>
          </cell>
        </row>
        <row r="164">
          <cell r="C164" t="str">
            <v>白艳娟</v>
          </cell>
          <cell r="D164" t="str">
            <v>女</v>
          </cell>
          <cell r="E164" t="str">
            <v>前台</v>
          </cell>
          <cell r="F164" t="str">
            <v>河北光华荣昌汽车部件有限公司</v>
          </cell>
          <cell r="G164" t="str">
            <v>座椅事业一部--金属件厂</v>
          </cell>
          <cell r="H164" t="str">
            <v>生产管理科</v>
          </cell>
          <cell r="I164" t="str">
            <v>库管员</v>
          </cell>
          <cell r="J164" t="str">
            <v>/</v>
          </cell>
          <cell r="K164" t="str">
            <v>河北</v>
          </cell>
          <cell r="L164" t="str">
            <v>河北工厂</v>
          </cell>
          <cell r="M164" t="str">
            <v>劳动合同</v>
          </cell>
          <cell r="N164" t="str">
            <v>是</v>
          </cell>
          <cell r="O164" t="str">
            <v>否</v>
          </cell>
          <cell r="P164" t="str">
            <v>正式工</v>
          </cell>
          <cell r="Q164" t="str">
            <v>生产类</v>
          </cell>
          <cell r="R164" t="str">
            <v>间接人员</v>
          </cell>
          <cell r="S164">
            <v>44805</v>
          </cell>
          <cell r="T164">
            <v>3</v>
          </cell>
          <cell r="U164">
            <v>45870</v>
          </cell>
          <cell r="V164" t="str">
            <v>调入</v>
          </cell>
          <cell r="W164">
            <v>18630748312</v>
          </cell>
          <cell r="X164" t="str">
            <v>王盛明</v>
          </cell>
          <cell r="Y164">
            <v>13611199004</v>
          </cell>
          <cell r="Z164" t="str">
            <v>中专</v>
          </cell>
        </row>
        <row r="164">
          <cell r="AB164" t="str">
            <v>丰宁职业学校</v>
          </cell>
          <cell r="AC164" t="str">
            <v>计算机</v>
          </cell>
          <cell r="AD164" t="str">
            <v>统招</v>
          </cell>
          <cell r="AE164" t="str">
            <v>中专</v>
          </cell>
        </row>
        <row r="164">
          <cell r="AG164" t="str">
            <v>丰宁职业学校</v>
          </cell>
          <cell r="AH164" t="str">
            <v>计算机</v>
          </cell>
          <cell r="AI164" t="str">
            <v>统招</v>
          </cell>
          <cell r="AJ164" t="str">
            <v>满</v>
          </cell>
          <cell r="AK164" t="str">
            <v>群众</v>
          </cell>
          <cell r="AL164" t="str">
            <v>已婚</v>
          </cell>
          <cell r="AM164" t="str">
            <v>1988-12-19</v>
          </cell>
          <cell r="AN164">
            <v>36</v>
          </cell>
          <cell r="AO164">
            <v>44805</v>
          </cell>
          <cell r="AP164" t="str">
            <v>河北</v>
          </cell>
          <cell r="AQ164" t="str">
            <v>河北省黄骅市滕庄子乡北王曼村457号</v>
          </cell>
        </row>
        <row r="165">
          <cell r="C165" t="str">
            <v>张坤</v>
          </cell>
          <cell r="D165" t="str">
            <v>男</v>
          </cell>
          <cell r="E165" t="str">
            <v>前台</v>
          </cell>
          <cell r="F165" t="str">
            <v>河北光华荣昌汽车部件有限公司</v>
          </cell>
          <cell r="G165" t="str">
            <v>座椅事业一部--座椅厂</v>
          </cell>
          <cell r="H165" t="str">
            <v>座椅总装车间</v>
          </cell>
          <cell r="I165" t="str">
            <v>组装工</v>
          </cell>
          <cell r="J165" t="str">
            <v>/</v>
          </cell>
          <cell r="K165" t="str">
            <v>河北</v>
          </cell>
          <cell r="L165" t="str">
            <v>河北工厂</v>
          </cell>
          <cell r="M165" t="str">
            <v>劳动合同</v>
          </cell>
          <cell r="N165" t="str">
            <v>是</v>
          </cell>
          <cell r="O165" t="str">
            <v>否</v>
          </cell>
          <cell r="P165" t="str">
            <v>正式工</v>
          </cell>
          <cell r="Q165" t="str">
            <v>生产类</v>
          </cell>
          <cell r="R165" t="str">
            <v>直接人员</v>
          </cell>
          <cell r="S165">
            <v>42318</v>
          </cell>
          <cell r="T165">
            <v>10</v>
          </cell>
        </row>
        <row r="165">
          <cell r="W165">
            <v>18730735732</v>
          </cell>
          <cell r="X165" t="str">
            <v>张永刚</v>
          </cell>
          <cell r="Y165">
            <v>18233751618</v>
          </cell>
          <cell r="Z165" t="str">
            <v>中专</v>
          </cell>
          <cell r="AA165">
            <v>41426</v>
          </cell>
          <cell r="AB165" t="str">
            <v>黄骅职教中心</v>
          </cell>
          <cell r="AC165" t="str">
            <v>模具</v>
          </cell>
          <cell r="AD165" t="str">
            <v>统招</v>
          </cell>
          <cell r="AE165" t="str">
            <v>中专</v>
          </cell>
          <cell r="AF165">
            <v>41426</v>
          </cell>
          <cell r="AG165" t="str">
            <v>黄骅职教中心</v>
          </cell>
          <cell r="AH165" t="str">
            <v>模具</v>
          </cell>
          <cell r="AI165" t="str">
            <v>统招</v>
          </cell>
          <cell r="AJ165" t="str">
            <v>汉</v>
          </cell>
          <cell r="AK165" t="str">
            <v>群众</v>
          </cell>
          <cell r="AL165" t="str">
            <v>未婚</v>
          </cell>
          <cell r="AM165" t="str">
            <v>1993-10-16</v>
          </cell>
          <cell r="AN165">
            <v>32</v>
          </cell>
          <cell r="AO165">
            <v>40513</v>
          </cell>
          <cell r="AP165" t="str">
            <v>河北</v>
          </cell>
          <cell r="AQ165" t="str">
            <v>河北省黄骅市羊二庄镇代庄子村107号</v>
          </cell>
        </row>
        <row r="166">
          <cell r="C166" t="str">
            <v>李加弘</v>
          </cell>
          <cell r="D166" t="str">
            <v>男</v>
          </cell>
          <cell r="E166" t="str">
            <v>前台</v>
          </cell>
          <cell r="F166" t="str">
            <v>河北光华荣昌汽车部件有限公司</v>
          </cell>
          <cell r="G166" t="str">
            <v>座椅事业一部--座椅厂</v>
          </cell>
          <cell r="H166" t="str">
            <v>座椅总装车间</v>
          </cell>
          <cell r="I166" t="str">
            <v>组装工</v>
          </cell>
          <cell r="J166" t="str">
            <v>/</v>
          </cell>
          <cell r="K166" t="str">
            <v>河北</v>
          </cell>
          <cell r="L166" t="str">
            <v>河北工厂</v>
          </cell>
          <cell r="M166" t="str">
            <v>劳动合同</v>
          </cell>
          <cell r="N166" t="str">
            <v>是</v>
          </cell>
          <cell r="O166" t="str">
            <v>否</v>
          </cell>
          <cell r="P166" t="str">
            <v>正式工</v>
          </cell>
          <cell r="Q166" t="str">
            <v>生产类</v>
          </cell>
          <cell r="R166" t="str">
            <v>直接人员</v>
          </cell>
          <cell r="S166">
            <v>44321</v>
          </cell>
          <cell r="T166">
            <v>4</v>
          </cell>
        </row>
        <row r="166">
          <cell r="W166">
            <v>19832576685</v>
          </cell>
          <cell r="X166" t="str">
            <v>父亲</v>
          </cell>
          <cell r="Y166">
            <v>15227500784</v>
          </cell>
          <cell r="Z166" t="str">
            <v>中专</v>
          </cell>
          <cell r="AA166">
            <v>44713</v>
          </cell>
          <cell r="AB166" t="str">
            <v>中捷职业技术学校</v>
          </cell>
          <cell r="AC166" t="str">
            <v>机电技术应用</v>
          </cell>
          <cell r="AD166" t="str">
            <v>统招</v>
          </cell>
          <cell r="AE166" t="str">
            <v>中专</v>
          </cell>
          <cell r="AF166">
            <v>44713</v>
          </cell>
          <cell r="AG166" t="str">
            <v>中捷职业技术学校</v>
          </cell>
          <cell r="AH166" t="str">
            <v>机电技术应用</v>
          </cell>
          <cell r="AI166" t="str">
            <v>统招</v>
          </cell>
          <cell r="AJ166" t="str">
            <v>汉</v>
          </cell>
          <cell r="AK166" t="str">
            <v>群众</v>
          </cell>
          <cell r="AL166" t="str">
            <v>未婚</v>
          </cell>
          <cell r="AM166" t="str">
            <v>2003-02-02</v>
          </cell>
          <cell r="AN166">
            <v>22</v>
          </cell>
          <cell r="AO166">
            <v>44317</v>
          </cell>
          <cell r="AP166" t="str">
            <v>河北</v>
          </cell>
          <cell r="AQ166" t="str">
            <v>河北省黄骅市南大港农场三分场十三队42号</v>
          </cell>
        </row>
        <row r="167">
          <cell r="C167" t="str">
            <v>张振宇</v>
          </cell>
          <cell r="D167" t="str">
            <v>男</v>
          </cell>
          <cell r="E167" t="str">
            <v>前台</v>
          </cell>
          <cell r="F167" t="str">
            <v>河北光华荣昌汽车部件有限公司</v>
          </cell>
          <cell r="G167" t="str">
            <v>座椅事业一部--座椅厂</v>
          </cell>
          <cell r="H167" t="str">
            <v>座椅总装车间</v>
          </cell>
          <cell r="I167" t="str">
            <v>组装工</v>
          </cell>
          <cell r="J167" t="str">
            <v>/</v>
          </cell>
          <cell r="K167" t="str">
            <v>河北</v>
          </cell>
          <cell r="L167" t="str">
            <v>河北工厂</v>
          </cell>
          <cell r="M167" t="str">
            <v>劳动合同</v>
          </cell>
          <cell r="N167" t="str">
            <v>是</v>
          </cell>
          <cell r="O167" t="str">
            <v>否</v>
          </cell>
          <cell r="P167" t="str">
            <v>正式工</v>
          </cell>
          <cell r="Q167" t="str">
            <v>生产类</v>
          </cell>
          <cell r="R167" t="str">
            <v>直接人员</v>
          </cell>
          <cell r="S167">
            <v>44653</v>
          </cell>
          <cell r="T167">
            <v>3</v>
          </cell>
        </row>
        <row r="167">
          <cell r="W167">
            <v>15130781759</v>
          </cell>
          <cell r="X167" t="str">
            <v>配偶</v>
          </cell>
          <cell r="Y167">
            <v>15127748293</v>
          </cell>
          <cell r="Z167" t="str">
            <v>大专</v>
          </cell>
          <cell r="AA167">
            <v>39264</v>
          </cell>
          <cell r="AB167" t="str">
            <v>青岛新港科技学院</v>
          </cell>
          <cell r="AC167" t="str">
            <v>汽车检测与维修</v>
          </cell>
          <cell r="AD167" t="str">
            <v>统招</v>
          </cell>
          <cell r="AE167" t="str">
            <v>大专</v>
          </cell>
          <cell r="AF167">
            <v>39264</v>
          </cell>
          <cell r="AG167" t="str">
            <v>青岛新港科技学院</v>
          </cell>
          <cell r="AH167" t="str">
            <v>汽车检测与维修</v>
          </cell>
          <cell r="AI167" t="str">
            <v>统招</v>
          </cell>
          <cell r="AJ167" t="str">
            <v>汉</v>
          </cell>
          <cell r="AK167" t="str">
            <v>群众</v>
          </cell>
          <cell r="AL167" t="str">
            <v>已婚</v>
          </cell>
          <cell r="AM167" t="str">
            <v>1985-01-25</v>
          </cell>
          <cell r="AN167">
            <v>40</v>
          </cell>
          <cell r="AO167">
            <v>44621</v>
          </cell>
          <cell r="AP167" t="str">
            <v>河北</v>
          </cell>
          <cell r="AQ167" t="str">
            <v>河北省沧州市沧县仵龙堂后唐村88号</v>
          </cell>
        </row>
        <row r="168">
          <cell r="C168" t="str">
            <v>刘柏林</v>
          </cell>
          <cell r="D168" t="str">
            <v>男</v>
          </cell>
          <cell r="E168" t="str">
            <v>前台</v>
          </cell>
          <cell r="F168" t="str">
            <v>河北光华荣昌汽车部件有限公司</v>
          </cell>
          <cell r="G168" t="str">
            <v>座椅事业一部--座椅厂</v>
          </cell>
          <cell r="H168" t="str">
            <v>座椅总装车间</v>
          </cell>
          <cell r="I168" t="str">
            <v>重卡线班组长</v>
          </cell>
          <cell r="J168" t="str">
            <v>/</v>
          </cell>
          <cell r="K168" t="str">
            <v>河北</v>
          </cell>
          <cell r="L168" t="str">
            <v>河北工厂</v>
          </cell>
          <cell r="M168" t="str">
            <v>劳动合同</v>
          </cell>
          <cell r="N168" t="str">
            <v>是</v>
          </cell>
          <cell r="O168" t="str">
            <v>否</v>
          </cell>
          <cell r="P168" t="str">
            <v>正式工</v>
          </cell>
          <cell r="Q168" t="str">
            <v>生产类</v>
          </cell>
          <cell r="R168" t="str">
            <v>直接人员</v>
          </cell>
          <cell r="S168">
            <v>42061</v>
          </cell>
          <cell r="T168">
            <v>10</v>
          </cell>
          <cell r="U168">
            <v>45931</v>
          </cell>
          <cell r="V168" t="str">
            <v>调入</v>
          </cell>
          <cell r="W168">
            <v>17303272687</v>
          </cell>
          <cell r="X168" t="str">
            <v>韩广俊（母亲）</v>
          </cell>
          <cell r="Y168">
            <v>19316079790</v>
          </cell>
          <cell r="Z168" t="str">
            <v>中专</v>
          </cell>
          <cell r="AA168">
            <v>41821</v>
          </cell>
          <cell r="AB168" t="str">
            <v>黄骅职教中心</v>
          </cell>
          <cell r="AC168" t="str">
            <v>无</v>
          </cell>
          <cell r="AD168" t="str">
            <v>统招</v>
          </cell>
          <cell r="AE168" t="str">
            <v>中专</v>
          </cell>
          <cell r="AF168">
            <v>41821</v>
          </cell>
          <cell r="AG168" t="str">
            <v>黄骅职教中心</v>
          </cell>
          <cell r="AH168" t="str">
            <v>无</v>
          </cell>
          <cell r="AI168" t="str">
            <v>统招</v>
          </cell>
          <cell r="AJ168" t="str">
            <v>汉</v>
          </cell>
          <cell r="AK168" t="str">
            <v>群众</v>
          </cell>
          <cell r="AL168" t="str">
            <v>已婚</v>
          </cell>
          <cell r="AM168" t="str">
            <v>1994-09-23</v>
          </cell>
          <cell r="AN168">
            <v>31</v>
          </cell>
          <cell r="AO168" t="str">
            <v>2013年</v>
          </cell>
          <cell r="AP168" t="str">
            <v>河北</v>
          </cell>
          <cell r="AQ168" t="str">
            <v>河北省黄骅市齐家务乡桃元村103号</v>
          </cell>
        </row>
        <row r="169">
          <cell r="C169" t="str">
            <v>李素元</v>
          </cell>
          <cell r="D169" t="str">
            <v>男</v>
          </cell>
          <cell r="E169" t="str">
            <v>前台</v>
          </cell>
          <cell r="F169" t="str">
            <v>河北光华荣昌汽车部件有限公司</v>
          </cell>
          <cell r="G169" t="str">
            <v>座椅事业一部--座椅厂</v>
          </cell>
          <cell r="H169" t="str">
            <v>座椅总装车间</v>
          </cell>
          <cell r="I169" t="str">
            <v>组装工</v>
          </cell>
          <cell r="J169" t="str">
            <v>/</v>
          </cell>
          <cell r="K169" t="str">
            <v>河北</v>
          </cell>
          <cell r="L169" t="str">
            <v>河北工厂</v>
          </cell>
          <cell r="M169" t="str">
            <v>劳动合同</v>
          </cell>
          <cell r="N169" t="str">
            <v>是</v>
          </cell>
          <cell r="O169" t="str">
            <v>否</v>
          </cell>
          <cell r="P169" t="str">
            <v>正式工</v>
          </cell>
          <cell r="Q169" t="str">
            <v>生产类</v>
          </cell>
          <cell r="R169" t="str">
            <v>直接人员</v>
          </cell>
          <cell r="S169">
            <v>44139</v>
          </cell>
          <cell r="T169">
            <v>5</v>
          </cell>
          <cell r="U169">
            <v>44136</v>
          </cell>
          <cell r="V169" t="str">
            <v>2020/11/1由天津光华转入河北光华</v>
          </cell>
          <cell r="W169">
            <v>15935399757</v>
          </cell>
          <cell r="X169" t="str">
            <v>刘兰芳</v>
          </cell>
          <cell r="Y169">
            <v>15110895876</v>
          </cell>
          <cell r="Z169" t="str">
            <v>初中</v>
          </cell>
          <cell r="AA169">
            <v>34121</v>
          </cell>
          <cell r="AB169" t="str">
            <v>山西省盂县秀水镇中学</v>
          </cell>
          <cell r="AC169" t="str">
            <v>无</v>
          </cell>
          <cell r="AD169" t="str">
            <v>统招</v>
          </cell>
          <cell r="AE169" t="str">
            <v>初中</v>
          </cell>
          <cell r="AF169">
            <v>34121</v>
          </cell>
          <cell r="AG169" t="str">
            <v>山西省盂县秀水镇中学</v>
          </cell>
          <cell r="AH169" t="str">
            <v>无</v>
          </cell>
          <cell r="AI169" t="str">
            <v>统招</v>
          </cell>
          <cell r="AJ169" t="str">
            <v>汉</v>
          </cell>
          <cell r="AK169" t="str">
            <v>群众</v>
          </cell>
          <cell r="AL169" t="str">
            <v>已婚</v>
          </cell>
          <cell r="AM169" t="str">
            <v>1977-08-23</v>
          </cell>
          <cell r="AN169">
            <v>48</v>
          </cell>
          <cell r="AO169" t="str">
            <v>1997年</v>
          </cell>
          <cell r="AP169" t="str">
            <v>山西</v>
          </cell>
          <cell r="AQ169" t="str">
            <v>山西省盂县秀水镇东城武12/1526</v>
          </cell>
        </row>
        <row r="170">
          <cell r="C170" t="str">
            <v>李冉</v>
          </cell>
          <cell r="D170" t="str">
            <v>男</v>
          </cell>
          <cell r="E170" t="str">
            <v>前台</v>
          </cell>
          <cell r="F170" t="str">
            <v>河北光华荣昌汽车部件有限公司</v>
          </cell>
          <cell r="G170" t="str">
            <v>座椅事业一部--座椅厂</v>
          </cell>
          <cell r="H170" t="str">
            <v>座椅总装车间</v>
          </cell>
          <cell r="I170" t="str">
            <v>组装工</v>
          </cell>
          <cell r="J170" t="str">
            <v>/</v>
          </cell>
          <cell r="K170" t="str">
            <v>河北</v>
          </cell>
          <cell r="L170" t="str">
            <v>河北工厂</v>
          </cell>
          <cell r="M170" t="str">
            <v>劳动合同</v>
          </cell>
          <cell r="N170" t="str">
            <v>是</v>
          </cell>
          <cell r="O170" t="str">
            <v>否</v>
          </cell>
          <cell r="P170" t="str">
            <v>正式工</v>
          </cell>
          <cell r="Q170" t="str">
            <v>生产类</v>
          </cell>
          <cell r="R170" t="str">
            <v>直接人员</v>
          </cell>
          <cell r="S170">
            <v>43996</v>
          </cell>
          <cell r="T170">
            <v>5</v>
          </cell>
        </row>
        <row r="170">
          <cell r="W170">
            <v>18630766324</v>
          </cell>
          <cell r="X170" t="str">
            <v>文晓雪</v>
          </cell>
          <cell r="Y170">
            <v>18631799574</v>
          </cell>
          <cell r="Z170" t="str">
            <v>中专</v>
          </cell>
          <cell r="AA170">
            <v>42522</v>
          </cell>
          <cell r="AB170" t="str">
            <v>黄骅市职教中心</v>
          </cell>
          <cell r="AC170" t="str">
            <v>汽车维修</v>
          </cell>
          <cell r="AD170" t="str">
            <v>统招</v>
          </cell>
          <cell r="AE170" t="str">
            <v>中专</v>
          </cell>
          <cell r="AF170">
            <v>42522</v>
          </cell>
          <cell r="AG170" t="str">
            <v>黄骅市职教中心</v>
          </cell>
          <cell r="AH170" t="str">
            <v>汽车维修</v>
          </cell>
          <cell r="AI170" t="str">
            <v>统招</v>
          </cell>
          <cell r="AJ170" t="str">
            <v>汉</v>
          </cell>
          <cell r="AK170" t="str">
            <v>群众</v>
          </cell>
          <cell r="AL170" t="str">
            <v>未婚</v>
          </cell>
          <cell r="AM170" t="str">
            <v>1998-01-22</v>
          </cell>
          <cell r="AN170">
            <v>27</v>
          </cell>
          <cell r="AO170" t="str">
            <v>2013年</v>
          </cell>
          <cell r="AP170" t="str">
            <v>河北</v>
          </cell>
          <cell r="AQ170" t="str">
            <v>河北省黄骅市齐家务乡东巨官村043号</v>
          </cell>
        </row>
        <row r="171">
          <cell r="C171" t="str">
            <v>李冬旭</v>
          </cell>
          <cell r="D171" t="str">
            <v>男</v>
          </cell>
          <cell r="E171" t="str">
            <v>前台</v>
          </cell>
          <cell r="F171" t="str">
            <v>河北光华荣昌汽车部件有限公司</v>
          </cell>
          <cell r="G171" t="str">
            <v>座椅事业一部--座椅厂</v>
          </cell>
          <cell r="H171" t="str">
            <v>座椅总装车间</v>
          </cell>
          <cell r="I171" t="str">
            <v>组装工</v>
          </cell>
          <cell r="J171" t="str">
            <v>/</v>
          </cell>
          <cell r="K171" t="str">
            <v>河北</v>
          </cell>
          <cell r="L171" t="str">
            <v>河北工厂</v>
          </cell>
          <cell r="M171" t="str">
            <v>劳动合同</v>
          </cell>
          <cell r="N171" t="str">
            <v>是</v>
          </cell>
          <cell r="O171" t="str">
            <v>否</v>
          </cell>
          <cell r="P171" t="str">
            <v>正式工</v>
          </cell>
          <cell r="Q171" t="str">
            <v>生产类</v>
          </cell>
          <cell r="R171" t="str">
            <v>直接人员</v>
          </cell>
          <cell r="S171">
            <v>44300</v>
          </cell>
          <cell r="T171">
            <v>4</v>
          </cell>
        </row>
        <row r="171">
          <cell r="W171">
            <v>18732787045</v>
          </cell>
          <cell r="X171" t="str">
            <v>李庆芳</v>
          </cell>
          <cell r="Y171">
            <v>13932796156</v>
          </cell>
          <cell r="Z171" t="str">
            <v>中专</v>
          </cell>
          <cell r="AA171">
            <v>42064</v>
          </cell>
          <cell r="AB171" t="str">
            <v>黄骅市职教中心</v>
          </cell>
          <cell r="AC171" t="str">
            <v>汽车运用与维修</v>
          </cell>
          <cell r="AD171" t="str">
            <v>统招</v>
          </cell>
          <cell r="AE171" t="str">
            <v>中专</v>
          </cell>
          <cell r="AF171">
            <v>42064</v>
          </cell>
          <cell r="AG171" t="str">
            <v>黄骅市职教中心</v>
          </cell>
          <cell r="AH171" t="str">
            <v>汽车运用与维修</v>
          </cell>
          <cell r="AI171" t="str">
            <v>统招</v>
          </cell>
          <cell r="AJ171" t="str">
            <v>汉</v>
          </cell>
          <cell r="AK171" t="str">
            <v>群众</v>
          </cell>
          <cell r="AL171" t="str">
            <v>未婚</v>
          </cell>
          <cell r="AM171" t="str">
            <v>1999-01-12</v>
          </cell>
          <cell r="AN171">
            <v>26</v>
          </cell>
          <cell r="AO171">
            <v>42248</v>
          </cell>
          <cell r="AP171" t="str">
            <v>河北</v>
          </cell>
          <cell r="AQ171" t="str">
            <v>河北省黄骅市羊二庄镇南赵村48号</v>
          </cell>
        </row>
        <row r="172">
          <cell r="C172" t="str">
            <v>王忠梅</v>
          </cell>
          <cell r="D172" t="str">
            <v>女</v>
          </cell>
          <cell r="E172" t="str">
            <v>前台</v>
          </cell>
          <cell r="F172" t="str">
            <v>河北光华荣昌汽车部件有限公司</v>
          </cell>
          <cell r="G172" t="str">
            <v>座椅事业一部--座椅厂</v>
          </cell>
          <cell r="H172" t="str">
            <v>座椅总装车间</v>
          </cell>
          <cell r="I172" t="str">
            <v>组装工</v>
          </cell>
          <cell r="J172" t="str">
            <v>/</v>
          </cell>
          <cell r="K172" t="str">
            <v>河北</v>
          </cell>
          <cell r="L172" t="str">
            <v>河北工厂</v>
          </cell>
          <cell r="M172" t="str">
            <v>劳动合同</v>
          </cell>
          <cell r="N172" t="str">
            <v>是</v>
          </cell>
          <cell r="O172" t="str">
            <v>否</v>
          </cell>
          <cell r="P172" t="str">
            <v>正式工</v>
          </cell>
          <cell r="Q172" t="str">
            <v>生产类</v>
          </cell>
          <cell r="R172" t="str">
            <v>直接人员</v>
          </cell>
          <cell r="S172">
            <v>42544</v>
          </cell>
          <cell r="T172">
            <v>9</v>
          </cell>
          <cell r="U172">
            <v>44136</v>
          </cell>
          <cell r="V172" t="str">
            <v>2020/11/1由天津光华转入河北光华</v>
          </cell>
          <cell r="W172">
            <v>13785772418</v>
          </cell>
          <cell r="X172" t="str">
            <v>王培亮</v>
          </cell>
          <cell r="Y172">
            <v>13731756490</v>
          </cell>
          <cell r="Z172" t="str">
            <v>初中</v>
          </cell>
          <cell r="AA172">
            <v>34121</v>
          </cell>
          <cell r="AB172" t="str">
            <v>献县淮镇中学</v>
          </cell>
          <cell r="AC172" t="str">
            <v>无</v>
          </cell>
          <cell r="AD172" t="str">
            <v>统招</v>
          </cell>
          <cell r="AE172" t="str">
            <v>初中</v>
          </cell>
          <cell r="AF172">
            <v>34121</v>
          </cell>
          <cell r="AG172" t="str">
            <v>献县淮镇中学</v>
          </cell>
          <cell r="AH172" t="str">
            <v>无</v>
          </cell>
          <cell r="AI172" t="str">
            <v>统招</v>
          </cell>
          <cell r="AJ172" t="str">
            <v>汉</v>
          </cell>
          <cell r="AK172" t="str">
            <v>群众</v>
          </cell>
          <cell r="AL172" t="str">
            <v>已婚</v>
          </cell>
          <cell r="AM172" t="str">
            <v>1976-02-05</v>
          </cell>
          <cell r="AN172">
            <v>49</v>
          </cell>
          <cell r="AO172" t="str">
            <v>1994年</v>
          </cell>
          <cell r="AP172" t="str">
            <v>河北</v>
          </cell>
          <cell r="AQ172" t="str">
            <v>河北省沧州市献县淮镇东洋村231号</v>
          </cell>
        </row>
        <row r="173">
          <cell r="C173" t="str">
            <v>宋秉鑫</v>
          </cell>
          <cell r="D173" t="str">
            <v>男</v>
          </cell>
          <cell r="E173" t="str">
            <v>前台</v>
          </cell>
          <cell r="F173" t="str">
            <v>河北光华荣昌汽车部件有限公司</v>
          </cell>
          <cell r="G173" t="str">
            <v>座椅事业一部--座椅厂</v>
          </cell>
          <cell r="H173" t="str">
            <v>座椅总装车间</v>
          </cell>
          <cell r="I173" t="str">
            <v>组装工</v>
          </cell>
          <cell r="J173" t="str">
            <v>/</v>
          </cell>
          <cell r="K173" t="str">
            <v>河北</v>
          </cell>
          <cell r="L173" t="str">
            <v>河北工厂</v>
          </cell>
          <cell r="M173" t="str">
            <v>劳动合同</v>
          </cell>
          <cell r="N173" t="str">
            <v>是</v>
          </cell>
          <cell r="O173" t="str">
            <v>否</v>
          </cell>
          <cell r="P173" t="str">
            <v>正式工</v>
          </cell>
          <cell r="Q173" t="str">
            <v>生产类</v>
          </cell>
          <cell r="R173" t="str">
            <v>直接人员</v>
          </cell>
          <cell r="S173">
            <v>44393</v>
          </cell>
          <cell r="T173">
            <v>4</v>
          </cell>
        </row>
        <row r="173">
          <cell r="W173">
            <v>13283211820</v>
          </cell>
          <cell r="X173" t="str">
            <v>父亲</v>
          </cell>
          <cell r="Y173">
            <v>15003372588</v>
          </cell>
          <cell r="Z173" t="str">
            <v>中专</v>
          </cell>
          <cell r="AA173">
            <v>44378</v>
          </cell>
          <cell r="AB173" t="str">
            <v>黄骅职中</v>
          </cell>
          <cell r="AC173" t="str">
            <v>汽修</v>
          </cell>
          <cell r="AD173" t="str">
            <v>统招</v>
          </cell>
          <cell r="AE173" t="str">
            <v>中专</v>
          </cell>
          <cell r="AF173">
            <v>44378</v>
          </cell>
          <cell r="AG173" t="str">
            <v>黄骅职中</v>
          </cell>
          <cell r="AH173" t="str">
            <v>汽修</v>
          </cell>
          <cell r="AI173" t="str">
            <v>统招</v>
          </cell>
          <cell r="AJ173" t="str">
            <v>汉</v>
          </cell>
          <cell r="AK173" t="str">
            <v>群众</v>
          </cell>
          <cell r="AL173" t="str">
            <v>未婚</v>
          </cell>
          <cell r="AM173" t="str">
            <v>2002-08-02</v>
          </cell>
          <cell r="AN173">
            <v>23</v>
          </cell>
          <cell r="AO173" t="str">
            <v>2022年</v>
          </cell>
          <cell r="AP173" t="str">
            <v>河北</v>
          </cell>
          <cell r="AQ173" t="str">
            <v>河北省黄骅市滕庄子乡朱里口村254号</v>
          </cell>
        </row>
        <row r="174">
          <cell r="C174" t="str">
            <v>张跃进</v>
          </cell>
          <cell r="D174" t="str">
            <v>男</v>
          </cell>
          <cell r="E174" t="str">
            <v>前台</v>
          </cell>
          <cell r="F174" t="str">
            <v>河北光华荣昌汽车部件有限公司</v>
          </cell>
          <cell r="G174" t="str">
            <v>座椅事业一部--座椅厂</v>
          </cell>
          <cell r="H174" t="str">
            <v>座椅总装车间</v>
          </cell>
          <cell r="I174" t="str">
            <v>组装工</v>
          </cell>
          <cell r="J174" t="str">
            <v>/</v>
          </cell>
          <cell r="K174" t="str">
            <v>河北</v>
          </cell>
          <cell r="L174" t="str">
            <v>河北工厂</v>
          </cell>
          <cell r="M174" t="str">
            <v>劳动合同</v>
          </cell>
          <cell r="N174" t="str">
            <v>是</v>
          </cell>
          <cell r="O174" t="str">
            <v>否</v>
          </cell>
          <cell r="P174" t="str">
            <v>正式工</v>
          </cell>
          <cell r="Q174" t="str">
            <v>生产类</v>
          </cell>
          <cell r="R174" t="str">
            <v>直接人员</v>
          </cell>
          <cell r="S174">
            <v>44603</v>
          </cell>
          <cell r="T174">
            <v>3</v>
          </cell>
        </row>
        <row r="174">
          <cell r="W174" t="str">
            <v>13231756613</v>
          </cell>
          <cell r="X174" t="str">
            <v>父亲</v>
          </cell>
          <cell r="Y174">
            <v>13643278817</v>
          </cell>
          <cell r="Z174" t="str">
            <v>中专</v>
          </cell>
          <cell r="AA174">
            <v>43983</v>
          </cell>
          <cell r="AB174" t="str">
            <v>黄骅市职教中心</v>
          </cell>
          <cell r="AC174" t="str">
            <v>汽车制造</v>
          </cell>
          <cell r="AD174" t="str">
            <v>统招</v>
          </cell>
          <cell r="AE174" t="str">
            <v>中专</v>
          </cell>
          <cell r="AF174">
            <v>43983</v>
          </cell>
          <cell r="AG174" t="str">
            <v>黄骅市职教中心</v>
          </cell>
          <cell r="AH174" t="str">
            <v>汽车制造</v>
          </cell>
          <cell r="AI174" t="str">
            <v>统招</v>
          </cell>
          <cell r="AJ174" t="str">
            <v>汉</v>
          </cell>
          <cell r="AK174" t="str">
            <v>群众</v>
          </cell>
          <cell r="AL174" t="str">
            <v>未婚</v>
          </cell>
          <cell r="AM174" t="str">
            <v>1999-08-18</v>
          </cell>
          <cell r="AN174">
            <v>26</v>
          </cell>
          <cell r="AO174" t="str">
            <v>2020年</v>
          </cell>
          <cell r="AP174" t="str">
            <v>河北</v>
          </cell>
          <cell r="AQ174" t="str">
            <v>河北省黄骅市旧城镇中才元村4号</v>
          </cell>
        </row>
        <row r="175">
          <cell r="C175" t="str">
            <v>王凯</v>
          </cell>
          <cell r="D175" t="str">
            <v>男</v>
          </cell>
          <cell r="E175" t="str">
            <v>前台</v>
          </cell>
          <cell r="F175" t="str">
            <v>河北光华荣昌汽车部件有限公司</v>
          </cell>
          <cell r="G175" t="str">
            <v>座椅事业一部--座椅厂</v>
          </cell>
          <cell r="H175" t="str">
            <v>座椅总装车间</v>
          </cell>
          <cell r="I175" t="str">
            <v>组装工</v>
          </cell>
          <cell r="J175" t="str">
            <v>/</v>
          </cell>
          <cell r="K175" t="str">
            <v>河北</v>
          </cell>
          <cell r="L175" t="str">
            <v>河北工厂</v>
          </cell>
          <cell r="M175" t="str">
            <v>劳动合同</v>
          </cell>
          <cell r="N175" t="str">
            <v>是</v>
          </cell>
          <cell r="O175" t="str">
            <v>否</v>
          </cell>
          <cell r="P175" t="str">
            <v>正式工</v>
          </cell>
          <cell r="Q175" t="str">
            <v>生产类</v>
          </cell>
          <cell r="R175" t="str">
            <v>直接人员</v>
          </cell>
          <cell r="S175">
            <v>41691</v>
          </cell>
          <cell r="T175">
            <v>11</v>
          </cell>
        </row>
        <row r="175">
          <cell r="W175">
            <v>19331772111</v>
          </cell>
        </row>
        <row r="175">
          <cell r="Y175">
            <v>17740377693</v>
          </cell>
          <cell r="Z175" t="str">
            <v>中专</v>
          </cell>
          <cell r="AA175">
            <v>41791</v>
          </cell>
          <cell r="AB175" t="str">
            <v>黄骅职教中心</v>
          </cell>
          <cell r="AC175" t="str">
            <v>汽修</v>
          </cell>
          <cell r="AD175" t="str">
            <v>统招</v>
          </cell>
          <cell r="AE175" t="str">
            <v>中专</v>
          </cell>
          <cell r="AF175">
            <v>41791</v>
          </cell>
          <cell r="AG175" t="str">
            <v>黄骅职教中心</v>
          </cell>
          <cell r="AH175" t="str">
            <v>汽修</v>
          </cell>
          <cell r="AI175" t="str">
            <v>统招</v>
          </cell>
          <cell r="AJ175" t="str">
            <v>汉</v>
          </cell>
          <cell r="AK175" t="str">
            <v>群众</v>
          </cell>
          <cell r="AL175" t="str">
            <v>未婚</v>
          </cell>
          <cell r="AM175" t="str">
            <v>1998-09-05</v>
          </cell>
          <cell r="AN175">
            <v>27</v>
          </cell>
          <cell r="AO175">
            <v>42767</v>
          </cell>
          <cell r="AP175" t="str">
            <v>河北</v>
          </cell>
          <cell r="AQ175" t="str">
            <v>河北省黄骅市羊二庄镇张八寨村546号</v>
          </cell>
        </row>
        <row r="176">
          <cell r="C176" t="str">
            <v>田淑霞</v>
          </cell>
          <cell r="D176" t="str">
            <v>女</v>
          </cell>
          <cell r="E176" t="str">
            <v>前台</v>
          </cell>
          <cell r="F176" t="str">
            <v>河北光华荣昌汽车部件有限公司</v>
          </cell>
          <cell r="G176" t="str">
            <v>座椅事业一部--座椅厂</v>
          </cell>
          <cell r="H176" t="str">
            <v>缝纫车间</v>
          </cell>
          <cell r="I176" t="str">
            <v>缝纫工</v>
          </cell>
          <cell r="J176" t="str">
            <v>/</v>
          </cell>
          <cell r="K176" t="str">
            <v>河北</v>
          </cell>
          <cell r="L176" t="str">
            <v>河北工厂</v>
          </cell>
          <cell r="M176" t="str">
            <v>劳动合同</v>
          </cell>
          <cell r="N176" t="str">
            <v>是</v>
          </cell>
          <cell r="O176" t="str">
            <v>否</v>
          </cell>
          <cell r="P176" t="str">
            <v>正式工</v>
          </cell>
          <cell r="Q176" t="str">
            <v>生产类</v>
          </cell>
          <cell r="R176" t="str">
            <v>直接人员</v>
          </cell>
          <cell r="S176">
            <v>42653</v>
          </cell>
          <cell r="T176">
            <v>9</v>
          </cell>
          <cell r="U176">
            <v>45536</v>
          </cell>
          <cell r="V176" t="str">
            <v>2024/9/1岗位调整，取消班组长</v>
          </cell>
          <cell r="W176" t="str">
            <v>18232785138</v>
          </cell>
        </row>
        <row r="176">
          <cell r="Y176">
            <v>13403371304</v>
          </cell>
          <cell r="Z176" t="str">
            <v>初中</v>
          </cell>
          <cell r="AA176">
            <v>35582</v>
          </cell>
          <cell r="AB176" t="str">
            <v>旧城中学</v>
          </cell>
          <cell r="AC176" t="str">
            <v>无</v>
          </cell>
          <cell r="AD176" t="str">
            <v>统招</v>
          </cell>
          <cell r="AE176" t="str">
            <v>初中</v>
          </cell>
          <cell r="AF176">
            <v>35582</v>
          </cell>
          <cell r="AG176" t="str">
            <v>旧城中学</v>
          </cell>
          <cell r="AH176" t="str">
            <v>无</v>
          </cell>
          <cell r="AI176" t="str">
            <v>统招</v>
          </cell>
          <cell r="AJ176" t="str">
            <v>汉</v>
          </cell>
          <cell r="AK176" t="str">
            <v>群众</v>
          </cell>
          <cell r="AL176" t="str">
            <v>已婚</v>
          </cell>
          <cell r="AM176" t="str">
            <v>1980-03-18</v>
          </cell>
          <cell r="AN176">
            <v>45</v>
          </cell>
          <cell r="AO176" t="str">
            <v>2000年</v>
          </cell>
          <cell r="AP176" t="str">
            <v>河北</v>
          </cell>
          <cell r="AQ176" t="str">
            <v>河北省黄骅市旧城镇陈马口村108号</v>
          </cell>
        </row>
        <row r="177">
          <cell r="C177" t="str">
            <v>孙艳辉</v>
          </cell>
          <cell r="D177" t="str">
            <v>女</v>
          </cell>
          <cell r="E177" t="str">
            <v>前台</v>
          </cell>
          <cell r="F177" t="str">
            <v>河北光华荣昌汽车部件有限公司</v>
          </cell>
          <cell r="G177" t="str">
            <v>座椅事业一部--座椅厂</v>
          </cell>
          <cell r="H177" t="str">
            <v>缝纫车间</v>
          </cell>
          <cell r="I177" t="str">
            <v>裁剪工</v>
          </cell>
          <cell r="J177" t="str">
            <v>/</v>
          </cell>
          <cell r="K177" t="str">
            <v>河北</v>
          </cell>
          <cell r="L177" t="str">
            <v>河北工厂</v>
          </cell>
          <cell r="M177" t="str">
            <v>劳动合同</v>
          </cell>
          <cell r="N177" t="str">
            <v>是</v>
          </cell>
          <cell r="O177" t="str">
            <v>否</v>
          </cell>
          <cell r="P177" t="str">
            <v>正式工</v>
          </cell>
          <cell r="Q177" t="str">
            <v>生产类</v>
          </cell>
          <cell r="R177" t="str">
            <v>直接人员</v>
          </cell>
          <cell r="S177">
            <v>42844</v>
          </cell>
          <cell r="T177">
            <v>8</v>
          </cell>
        </row>
        <row r="177">
          <cell r="W177">
            <v>15100876879</v>
          </cell>
        </row>
        <row r="177">
          <cell r="Y177">
            <v>18931739319</v>
          </cell>
          <cell r="Z177" t="str">
            <v>中专</v>
          </cell>
          <cell r="AA177">
            <v>36312</v>
          </cell>
          <cell r="AB177" t="str">
            <v>职中</v>
          </cell>
          <cell r="AC177" t="str">
            <v>化工机械</v>
          </cell>
          <cell r="AD177" t="str">
            <v>统招</v>
          </cell>
          <cell r="AE177" t="str">
            <v>中专</v>
          </cell>
          <cell r="AF177">
            <v>36312</v>
          </cell>
          <cell r="AG177" t="str">
            <v>职中</v>
          </cell>
          <cell r="AH177" t="str">
            <v>化工机械</v>
          </cell>
          <cell r="AI177" t="str">
            <v>统招</v>
          </cell>
          <cell r="AJ177" t="str">
            <v>汉</v>
          </cell>
          <cell r="AK177" t="str">
            <v>群众</v>
          </cell>
          <cell r="AL177" t="str">
            <v>已婚</v>
          </cell>
          <cell r="AM177" t="str">
            <v>1982-03-27</v>
          </cell>
          <cell r="AN177">
            <v>43</v>
          </cell>
          <cell r="AO177" t="str">
            <v>1999年</v>
          </cell>
          <cell r="AP177" t="str">
            <v>河北</v>
          </cell>
          <cell r="AQ177" t="str">
            <v>河北省黄骅市西内环路开发三区鸿承宿舍1排1号</v>
          </cell>
        </row>
        <row r="178">
          <cell r="C178" t="str">
            <v>孙文芳</v>
          </cell>
          <cell r="D178" t="str">
            <v>女</v>
          </cell>
          <cell r="E178" t="str">
            <v>前台</v>
          </cell>
          <cell r="F178" t="str">
            <v>河北光华荣昌汽车部件有限公司</v>
          </cell>
          <cell r="G178" t="str">
            <v>座椅事业一部--座椅厂</v>
          </cell>
          <cell r="H178" t="str">
            <v>缝纫车间</v>
          </cell>
          <cell r="I178" t="str">
            <v>缝纫工</v>
          </cell>
          <cell r="J178" t="str">
            <v>/</v>
          </cell>
          <cell r="K178" t="str">
            <v>河北</v>
          </cell>
          <cell r="L178" t="str">
            <v>河北工厂</v>
          </cell>
          <cell r="M178" t="str">
            <v>劳动合同</v>
          </cell>
          <cell r="N178" t="str">
            <v>是</v>
          </cell>
          <cell r="O178" t="str">
            <v>否</v>
          </cell>
          <cell r="P178" t="str">
            <v>正式工</v>
          </cell>
          <cell r="Q178" t="str">
            <v>生产类</v>
          </cell>
          <cell r="R178" t="str">
            <v>直接人员</v>
          </cell>
          <cell r="S178">
            <v>43270</v>
          </cell>
          <cell r="T178">
            <v>7</v>
          </cell>
        </row>
        <row r="178">
          <cell r="W178">
            <v>15030718686</v>
          </cell>
        </row>
        <row r="178">
          <cell r="Y178">
            <v>13784727526</v>
          </cell>
          <cell r="Z178" t="str">
            <v>初中</v>
          </cell>
          <cell r="AA178">
            <v>37773</v>
          </cell>
          <cell r="AB178" t="str">
            <v>赵村中学</v>
          </cell>
          <cell r="AC178" t="str">
            <v>无</v>
          </cell>
          <cell r="AD178" t="str">
            <v>统招</v>
          </cell>
          <cell r="AE178" t="str">
            <v>初中</v>
          </cell>
          <cell r="AF178">
            <v>37773</v>
          </cell>
          <cell r="AG178" t="str">
            <v>赵村中学</v>
          </cell>
          <cell r="AH178" t="str">
            <v>无</v>
          </cell>
          <cell r="AI178" t="str">
            <v>统招</v>
          </cell>
          <cell r="AJ178" t="str">
            <v>汉</v>
          </cell>
          <cell r="AK178" t="str">
            <v>群众</v>
          </cell>
          <cell r="AL178" t="str">
            <v>已婚</v>
          </cell>
          <cell r="AM178" t="str">
            <v>1985-11-17</v>
          </cell>
          <cell r="AN178">
            <v>40</v>
          </cell>
          <cell r="AO178" t="str">
            <v>2005年</v>
          </cell>
          <cell r="AP178" t="str">
            <v>河北</v>
          </cell>
          <cell r="AQ178" t="str">
            <v>河北省沧州市孟村回族自治县高寨镇大许孝子村117号</v>
          </cell>
        </row>
        <row r="179">
          <cell r="C179" t="str">
            <v>孙秀辉</v>
          </cell>
          <cell r="D179" t="str">
            <v>女</v>
          </cell>
          <cell r="E179" t="str">
            <v>前台</v>
          </cell>
          <cell r="F179" t="str">
            <v>河北光华荣昌汽车部件有限公司</v>
          </cell>
          <cell r="G179" t="str">
            <v>座椅事业一部--座椅厂</v>
          </cell>
          <cell r="H179" t="str">
            <v>缝纫车间</v>
          </cell>
          <cell r="I179" t="str">
            <v>缝纫工</v>
          </cell>
          <cell r="J179" t="str">
            <v>/</v>
          </cell>
          <cell r="K179" t="str">
            <v>河北</v>
          </cell>
          <cell r="L179" t="str">
            <v>河北工厂</v>
          </cell>
          <cell r="M179" t="str">
            <v>劳动合同</v>
          </cell>
          <cell r="N179" t="str">
            <v>是</v>
          </cell>
          <cell r="O179" t="str">
            <v>否</v>
          </cell>
          <cell r="P179" t="str">
            <v>正式工</v>
          </cell>
          <cell r="Q179" t="str">
            <v>生产类</v>
          </cell>
          <cell r="R179" t="str">
            <v>直接人员</v>
          </cell>
          <cell r="S179">
            <v>43179</v>
          </cell>
          <cell r="T179">
            <v>7</v>
          </cell>
        </row>
        <row r="179">
          <cell r="W179">
            <v>13230708725</v>
          </cell>
        </row>
        <row r="179">
          <cell r="Y179">
            <v>18631769877</v>
          </cell>
          <cell r="Z179" t="str">
            <v>初中</v>
          </cell>
          <cell r="AA179">
            <v>35947</v>
          </cell>
          <cell r="AB179" t="str">
            <v>赵村中学</v>
          </cell>
          <cell r="AC179" t="str">
            <v>无</v>
          </cell>
          <cell r="AD179" t="str">
            <v>统招</v>
          </cell>
          <cell r="AE179" t="str">
            <v>初中</v>
          </cell>
          <cell r="AF179">
            <v>35947</v>
          </cell>
          <cell r="AG179" t="str">
            <v>赵村中学</v>
          </cell>
          <cell r="AH179" t="str">
            <v>无</v>
          </cell>
          <cell r="AI179" t="str">
            <v>统招</v>
          </cell>
          <cell r="AJ179" t="str">
            <v>汉</v>
          </cell>
          <cell r="AK179" t="str">
            <v>群众</v>
          </cell>
          <cell r="AL179" t="str">
            <v>已婚</v>
          </cell>
          <cell r="AM179" t="str">
            <v>1981-05-07</v>
          </cell>
          <cell r="AN179">
            <v>44</v>
          </cell>
          <cell r="AO179" t="str">
            <v>2018年</v>
          </cell>
          <cell r="AP179" t="str">
            <v>河北</v>
          </cell>
          <cell r="AQ179" t="str">
            <v>河北省黄骅市常郭镇柳林庄村14号</v>
          </cell>
        </row>
        <row r="180">
          <cell r="C180" t="str">
            <v>田飞飞</v>
          </cell>
          <cell r="D180" t="str">
            <v>女</v>
          </cell>
          <cell r="E180" t="str">
            <v>前台</v>
          </cell>
          <cell r="F180" t="str">
            <v>河北光华荣昌汽车部件有限公司</v>
          </cell>
          <cell r="G180" t="str">
            <v>座椅事业一部--座椅厂</v>
          </cell>
          <cell r="H180" t="str">
            <v>缝纫车间</v>
          </cell>
          <cell r="I180" t="str">
            <v>缝纫工</v>
          </cell>
          <cell r="J180" t="str">
            <v>/</v>
          </cell>
          <cell r="K180" t="str">
            <v>河北</v>
          </cell>
          <cell r="L180" t="str">
            <v>河北工厂</v>
          </cell>
          <cell r="M180" t="str">
            <v>劳动合同</v>
          </cell>
          <cell r="N180" t="str">
            <v>是</v>
          </cell>
          <cell r="O180" t="str">
            <v>否</v>
          </cell>
          <cell r="P180" t="str">
            <v>正式工</v>
          </cell>
          <cell r="Q180" t="str">
            <v>生产类</v>
          </cell>
          <cell r="R180" t="str">
            <v>直接人员</v>
          </cell>
          <cell r="S180">
            <v>42774</v>
          </cell>
          <cell r="T180">
            <v>8</v>
          </cell>
          <cell r="U180">
            <v>45758</v>
          </cell>
          <cell r="V180" t="str">
            <v>调入</v>
          </cell>
          <cell r="W180" t="str">
            <v>15932700775</v>
          </cell>
        </row>
        <row r="180">
          <cell r="Y180">
            <v>15132779454</v>
          </cell>
          <cell r="Z180" t="str">
            <v>初中</v>
          </cell>
          <cell r="AA180">
            <v>37773</v>
          </cell>
          <cell r="AB180" t="str">
            <v>旧城中学</v>
          </cell>
          <cell r="AC180" t="str">
            <v>无</v>
          </cell>
          <cell r="AD180" t="str">
            <v>统招</v>
          </cell>
          <cell r="AE180" t="str">
            <v>初中</v>
          </cell>
          <cell r="AF180">
            <v>37773</v>
          </cell>
          <cell r="AG180" t="str">
            <v>旧城中学</v>
          </cell>
          <cell r="AH180" t="str">
            <v>无</v>
          </cell>
          <cell r="AI180" t="str">
            <v>统招</v>
          </cell>
          <cell r="AJ180" t="str">
            <v>汉</v>
          </cell>
          <cell r="AK180" t="str">
            <v>群众</v>
          </cell>
          <cell r="AL180" t="str">
            <v>已婚</v>
          </cell>
          <cell r="AM180" t="str">
            <v>1987-12-28</v>
          </cell>
          <cell r="AN180">
            <v>37</v>
          </cell>
          <cell r="AO180" t="str">
            <v>2006年</v>
          </cell>
          <cell r="AP180" t="str">
            <v>河北</v>
          </cell>
          <cell r="AQ180" t="str">
            <v>河北省黄骅市旧城镇阚庄村243号</v>
          </cell>
        </row>
        <row r="181">
          <cell r="C181" t="str">
            <v>王萱斓</v>
          </cell>
          <cell r="D181" t="str">
            <v>女</v>
          </cell>
          <cell r="E181" t="str">
            <v>前台</v>
          </cell>
          <cell r="F181" t="str">
            <v>河北光华荣昌汽车部件有限公司</v>
          </cell>
          <cell r="G181" t="str">
            <v>座椅事业一部--座椅厂</v>
          </cell>
          <cell r="H181" t="str">
            <v>缝纫车间</v>
          </cell>
          <cell r="I181" t="str">
            <v>缝纫工</v>
          </cell>
          <cell r="J181" t="str">
            <v>/</v>
          </cell>
          <cell r="K181" t="str">
            <v>河北</v>
          </cell>
          <cell r="L181" t="str">
            <v>河北工厂</v>
          </cell>
          <cell r="M181" t="str">
            <v>劳动合同</v>
          </cell>
          <cell r="N181" t="str">
            <v>是</v>
          </cell>
          <cell r="O181" t="str">
            <v>否</v>
          </cell>
          <cell r="P181" t="str">
            <v>正式工</v>
          </cell>
          <cell r="Q181" t="str">
            <v>生产类</v>
          </cell>
          <cell r="R181" t="str">
            <v>直接人员</v>
          </cell>
          <cell r="S181">
            <v>42774</v>
          </cell>
          <cell r="T181">
            <v>8</v>
          </cell>
        </row>
        <row r="181">
          <cell r="W181" t="str">
            <v>15531771578</v>
          </cell>
        </row>
        <row r="181">
          <cell r="Y181">
            <v>17121196111</v>
          </cell>
          <cell r="Z181" t="str">
            <v>初中</v>
          </cell>
          <cell r="AA181">
            <v>35217</v>
          </cell>
          <cell r="AB181" t="str">
            <v>岺庄中学</v>
          </cell>
          <cell r="AC181" t="str">
            <v>无</v>
          </cell>
          <cell r="AD181" t="str">
            <v>统招</v>
          </cell>
          <cell r="AE181" t="str">
            <v>初中</v>
          </cell>
          <cell r="AF181">
            <v>35217</v>
          </cell>
          <cell r="AG181" t="str">
            <v>岺庄中学</v>
          </cell>
          <cell r="AH181" t="str">
            <v>无</v>
          </cell>
          <cell r="AI181" t="str">
            <v>统招</v>
          </cell>
          <cell r="AJ181" t="str">
            <v>汉</v>
          </cell>
          <cell r="AK181" t="str">
            <v>群众</v>
          </cell>
          <cell r="AL181" t="str">
            <v>已婚</v>
          </cell>
          <cell r="AM181" t="str">
            <v>1978-01-12</v>
          </cell>
          <cell r="AN181">
            <v>47</v>
          </cell>
          <cell r="AO181" t="str">
            <v>1997年</v>
          </cell>
          <cell r="AP181" t="str">
            <v>河北</v>
          </cell>
          <cell r="AQ181" t="str">
            <v>河北省黄骅市滕庄子乡岭庄村172号</v>
          </cell>
        </row>
        <row r="182">
          <cell r="C182" t="str">
            <v>徐凤瑞</v>
          </cell>
          <cell r="D182" t="str">
            <v>女</v>
          </cell>
          <cell r="E182" t="str">
            <v>前台</v>
          </cell>
          <cell r="F182" t="str">
            <v>河北光华荣昌汽车部件有限公司</v>
          </cell>
          <cell r="G182" t="str">
            <v>座椅事业一部--座椅厂</v>
          </cell>
          <cell r="H182" t="str">
            <v>缝纫车间</v>
          </cell>
          <cell r="I182" t="str">
            <v>缝纫工</v>
          </cell>
          <cell r="J182" t="str">
            <v>/</v>
          </cell>
          <cell r="K182" t="str">
            <v>河北</v>
          </cell>
          <cell r="L182" t="str">
            <v>河北工厂</v>
          </cell>
          <cell r="M182" t="str">
            <v>劳动合同</v>
          </cell>
          <cell r="N182" t="str">
            <v>是</v>
          </cell>
          <cell r="O182" t="str">
            <v>否</v>
          </cell>
          <cell r="P182" t="str">
            <v>正式工</v>
          </cell>
          <cell r="Q182" t="str">
            <v>生产类</v>
          </cell>
          <cell r="R182" t="str">
            <v>直接人员</v>
          </cell>
          <cell r="S182">
            <v>42089</v>
          </cell>
          <cell r="T182">
            <v>10</v>
          </cell>
        </row>
        <row r="182">
          <cell r="W182">
            <v>15128736425</v>
          </cell>
        </row>
        <row r="182">
          <cell r="Y182">
            <v>15075449060</v>
          </cell>
          <cell r="Z182" t="str">
            <v>初中</v>
          </cell>
          <cell r="AA182">
            <v>37408</v>
          </cell>
          <cell r="AB182" t="str">
            <v>旧城中学</v>
          </cell>
          <cell r="AC182" t="str">
            <v>无</v>
          </cell>
          <cell r="AD182" t="str">
            <v>统招</v>
          </cell>
          <cell r="AE182" t="str">
            <v>初中</v>
          </cell>
          <cell r="AF182">
            <v>37408</v>
          </cell>
          <cell r="AG182" t="str">
            <v>旧城中学</v>
          </cell>
          <cell r="AH182" t="str">
            <v>无</v>
          </cell>
          <cell r="AI182" t="str">
            <v>统招</v>
          </cell>
          <cell r="AJ182" t="str">
            <v>汉</v>
          </cell>
          <cell r="AK182" t="str">
            <v>群众</v>
          </cell>
          <cell r="AL182" t="str">
            <v>已婚</v>
          </cell>
          <cell r="AM182" t="str">
            <v>1988-10-15</v>
          </cell>
          <cell r="AN182">
            <v>37</v>
          </cell>
          <cell r="AO182" t="str">
            <v>2003年</v>
          </cell>
          <cell r="AP182" t="str">
            <v>河北</v>
          </cell>
          <cell r="AQ182" t="str">
            <v>河北省黄骅市旧城镇阚庄村07259号</v>
          </cell>
        </row>
        <row r="183">
          <cell r="C183" t="str">
            <v>张风瑞</v>
          </cell>
          <cell r="D183" t="str">
            <v>女</v>
          </cell>
          <cell r="E183" t="str">
            <v>前台</v>
          </cell>
          <cell r="F183" t="str">
            <v>河北光华荣昌汽车部件有限公司</v>
          </cell>
          <cell r="G183" t="str">
            <v>座椅事业一部--座椅厂</v>
          </cell>
          <cell r="H183" t="str">
            <v>缝纫车间</v>
          </cell>
          <cell r="I183" t="str">
            <v>缝纫工</v>
          </cell>
          <cell r="J183" t="str">
            <v>/</v>
          </cell>
          <cell r="K183" t="str">
            <v>河北</v>
          </cell>
          <cell r="L183" t="str">
            <v>河北工厂</v>
          </cell>
          <cell r="M183" t="str">
            <v>劳动合同</v>
          </cell>
          <cell r="N183" t="str">
            <v>是</v>
          </cell>
          <cell r="O183" t="str">
            <v>否</v>
          </cell>
          <cell r="P183" t="str">
            <v>正式工</v>
          </cell>
          <cell r="Q183" t="str">
            <v>生产类</v>
          </cell>
          <cell r="R183" t="str">
            <v>直接人员</v>
          </cell>
          <cell r="S183">
            <v>42556</v>
          </cell>
          <cell r="T183">
            <v>9</v>
          </cell>
          <cell r="U183">
            <v>45758</v>
          </cell>
          <cell r="V183" t="str">
            <v>调入</v>
          </cell>
          <cell r="W183">
            <v>15076737060</v>
          </cell>
        </row>
        <row r="183">
          <cell r="Y183">
            <v>18733711765</v>
          </cell>
          <cell r="Z183" t="str">
            <v>初中</v>
          </cell>
          <cell r="AA183">
            <v>35217</v>
          </cell>
          <cell r="AB183" t="str">
            <v>旧城中学</v>
          </cell>
          <cell r="AC183" t="str">
            <v>无</v>
          </cell>
          <cell r="AD183" t="str">
            <v>统招</v>
          </cell>
          <cell r="AE183" t="str">
            <v>初中</v>
          </cell>
          <cell r="AF183">
            <v>35217</v>
          </cell>
          <cell r="AG183" t="str">
            <v>旧城中学</v>
          </cell>
          <cell r="AH183" t="str">
            <v>无</v>
          </cell>
          <cell r="AI183" t="str">
            <v>统招</v>
          </cell>
          <cell r="AJ183" t="str">
            <v>汉</v>
          </cell>
          <cell r="AK183" t="str">
            <v>群众</v>
          </cell>
          <cell r="AL183" t="str">
            <v>已婚</v>
          </cell>
          <cell r="AM183" t="str">
            <v>1978-07-12</v>
          </cell>
          <cell r="AN183">
            <v>47</v>
          </cell>
          <cell r="AO183" t="str">
            <v>1998年</v>
          </cell>
          <cell r="AP183" t="str">
            <v>河北</v>
          </cell>
          <cell r="AQ183" t="str">
            <v>河北省黄骅市旧城镇小六间房100号</v>
          </cell>
        </row>
        <row r="184">
          <cell r="C184" t="str">
            <v>马立荣</v>
          </cell>
          <cell r="D184" t="str">
            <v>女</v>
          </cell>
          <cell r="E184" t="str">
            <v>前台</v>
          </cell>
          <cell r="F184" t="str">
            <v>河北光华荣昌汽车部件有限公司</v>
          </cell>
          <cell r="G184" t="str">
            <v>座椅事业一部--座椅厂</v>
          </cell>
          <cell r="H184" t="str">
            <v>缝纫车间</v>
          </cell>
          <cell r="I184" t="str">
            <v>缝纫工</v>
          </cell>
          <cell r="J184" t="str">
            <v>/</v>
          </cell>
          <cell r="K184" t="str">
            <v>河北</v>
          </cell>
          <cell r="L184" t="str">
            <v>河北工厂</v>
          </cell>
          <cell r="M184" t="str">
            <v>劳动合同</v>
          </cell>
          <cell r="N184" t="str">
            <v>是</v>
          </cell>
          <cell r="O184" t="str">
            <v>否</v>
          </cell>
          <cell r="P184" t="str">
            <v>正式工</v>
          </cell>
          <cell r="Q184" t="str">
            <v>生产类</v>
          </cell>
          <cell r="R184" t="str">
            <v>直接人员</v>
          </cell>
          <cell r="S184">
            <v>42809</v>
          </cell>
          <cell r="T184">
            <v>8</v>
          </cell>
        </row>
        <row r="184">
          <cell r="W184">
            <v>15630710266</v>
          </cell>
        </row>
        <row r="184">
          <cell r="Y184">
            <v>13363674666</v>
          </cell>
          <cell r="Z184" t="str">
            <v>初中</v>
          </cell>
          <cell r="AA184">
            <v>35947</v>
          </cell>
          <cell r="AB184" t="str">
            <v>吕桥中学</v>
          </cell>
          <cell r="AC184" t="str">
            <v>无</v>
          </cell>
          <cell r="AD184" t="str">
            <v>统招</v>
          </cell>
          <cell r="AE184" t="str">
            <v>初中</v>
          </cell>
          <cell r="AF184">
            <v>35947</v>
          </cell>
          <cell r="AG184" t="str">
            <v>吕桥中学</v>
          </cell>
          <cell r="AH184" t="str">
            <v>无</v>
          </cell>
          <cell r="AI184" t="str">
            <v>统招</v>
          </cell>
          <cell r="AJ184" t="str">
            <v>汉</v>
          </cell>
          <cell r="AK184" t="str">
            <v>群众</v>
          </cell>
          <cell r="AL184" t="str">
            <v>已婚</v>
          </cell>
          <cell r="AM184" t="str">
            <v>1981-10-24</v>
          </cell>
          <cell r="AN184">
            <v>44</v>
          </cell>
          <cell r="AO184" t="str">
            <v>2001年</v>
          </cell>
          <cell r="AP184" t="str">
            <v>河北</v>
          </cell>
          <cell r="AQ184" t="str">
            <v>河北省黄骅市吕桥镇吕前村277号</v>
          </cell>
        </row>
        <row r="185">
          <cell r="C185" t="str">
            <v>郭庆茹</v>
          </cell>
          <cell r="D185" t="str">
            <v>女</v>
          </cell>
          <cell r="E185" t="str">
            <v>前台</v>
          </cell>
          <cell r="F185" t="str">
            <v>河北光华荣昌汽车部件有限公司</v>
          </cell>
          <cell r="G185" t="str">
            <v>座椅事业一部--座椅厂</v>
          </cell>
          <cell r="H185" t="str">
            <v>缝纫车间</v>
          </cell>
          <cell r="I185" t="str">
            <v>缝纫工</v>
          </cell>
          <cell r="J185" t="str">
            <v>/</v>
          </cell>
          <cell r="K185" t="str">
            <v>河北</v>
          </cell>
          <cell r="L185" t="str">
            <v>河北工厂</v>
          </cell>
          <cell r="M185" t="str">
            <v>劳动合同</v>
          </cell>
          <cell r="N185" t="str">
            <v>是</v>
          </cell>
          <cell r="O185" t="str">
            <v>否</v>
          </cell>
          <cell r="P185" t="str">
            <v>正式工</v>
          </cell>
          <cell r="Q185" t="str">
            <v>生产类</v>
          </cell>
          <cell r="R185" t="str">
            <v>直接人员</v>
          </cell>
          <cell r="S185">
            <v>43759</v>
          </cell>
          <cell r="T185">
            <v>6</v>
          </cell>
        </row>
        <row r="185">
          <cell r="W185">
            <v>13463796397</v>
          </cell>
        </row>
        <row r="185">
          <cell r="Y185">
            <v>13603331330</v>
          </cell>
          <cell r="Z185" t="str">
            <v>初中</v>
          </cell>
          <cell r="AA185">
            <v>35582</v>
          </cell>
          <cell r="AB185" t="str">
            <v>吕桥中学</v>
          </cell>
          <cell r="AC185" t="str">
            <v>无</v>
          </cell>
          <cell r="AD185" t="str">
            <v>统招</v>
          </cell>
          <cell r="AE185" t="str">
            <v>初中</v>
          </cell>
          <cell r="AF185">
            <v>35582</v>
          </cell>
          <cell r="AG185" t="str">
            <v>吕桥中学</v>
          </cell>
          <cell r="AH185" t="str">
            <v>无</v>
          </cell>
          <cell r="AI185" t="str">
            <v>统招</v>
          </cell>
          <cell r="AJ185" t="str">
            <v>汉</v>
          </cell>
          <cell r="AK185" t="str">
            <v>群众</v>
          </cell>
          <cell r="AL185" t="str">
            <v>已婚</v>
          </cell>
          <cell r="AM185" t="str">
            <v>1980-10-16</v>
          </cell>
          <cell r="AN185">
            <v>45</v>
          </cell>
          <cell r="AO185" t="str">
            <v>1999年</v>
          </cell>
          <cell r="AP185" t="str">
            <v>河北</v>
          </cell>
          <cell r="AQ185" t="str">
            <v>河北省黄骅市吕桥镇大王庄村2379号</v>
          </cell>
        </row>
        <row r="186">
          <cell r="C186" t="str">
            <v>李敏</v>
          </cell>
          <cell r="D186" t="str">
            <v>女</v>
          </cell>
          <cell r="E186" t="str">
            <v>前台</v>
          </cell>
          <cell r="F186" t="str">
            <v>河北光华荣昌汽车部件有限公司</v>
          </cell>
          <cell r="G186" t="str">
            <v>座椅事业一部--座椅厂</v>
          </cell>
          <cell r="H186" t="str">
            <v>缝纫车间</v>
          </cell>
          <cell r="I186" t="str">
            <v>缝纫工</v>
          </cell>
          <cell r="J186" t="str">
            <v>/</v>
          </cell>
          <cell r="K186" t="str">
            <v>河北</v>
          </cell>
          <cell r="L186" t="str">
            <v>河北工厂</v>
          </cell>
          <cell r="M186" t="str">
            <v>劳动合同</v>
          </cell>
          <cell r="N186" t="str">
            <v>是</v>
          </cell>
          <cell r="O186" t="str">
            <v>否</v>
          </cell>
          <cell r="P186" t="str">
            <v>正式工</v>
          </cell>
          <cell r="Q186" t="str">
            <v>生产类</v>
          </cell>
          <cell r="R186" t="str">
            <v>直接人员</v>
          </cell>
          <cell r="S186">
            <v>43736</v>
          </cell>
          <cell r="T186">
            <v>6</v>
          </cell>
        </row>
        <row r="186">
          <cell r="W186">
            <v>13400171595</v>
          </cell>
        </row>
        <row r="186">
          <cell r="Y186">
            <v>13785739543</v>
          </cell>
          <cell r="Z186" t="str">
            <v>初中</v>
          </cell>
          <cell r="AA186">
            <v>36312</v>
          </cell>
          <cell r="AB186" t="str">
            <v>旧城中学</v>
          </cell>
          <cell r="AC186" t="str">
            <v>无</v>
          </cell>
          <cell r="AD186" t="str">
            <v>统招</v>
          </cell>
          <cell r="AE186" t="str">
            <v>初中</v>
          </cell>
          <cell r="AF186">
            <v>36312</v>
          </cell>
          <cell r="AG186" t="str">
            <v>旧城中学</v>
          </cell>
          <cell r="AH186" t="str">
            <v>无</v>
          </cell>
          <cell r="AI186" t="str">
            <v>统招</v>
          </cell>
          <cell r="AJ186" t="str">
            <v>汉</v>
          </cell>
          <cell r="AK186" t="str">
            <v>群众</v>
          </cell>
          <cell r="AL186" t="str">
            <v>已婚</v>
          </cell>
          <cell r="AM186" t="str">
            <v>1982-03-04</v>
          </cell>
          <cell r="AN186">
            <v>43</v>
          </cell>
          <cell r="AO186" t="str">
            <v>2001年</v>
          </cell>
          <cell r="AP186" t="str">
            <v>河北</v>
          </cell>
          <cell r="AQ186" t="str">
            <v>河北省黄骅市旧城镇阚庄村322号</v>
          </cell>
        </row>
        <row r="187">
          <cell r="C187" t="str">
            <v>张婷婷</v>
          </cell>
          <cell r="D187" t="str">
            <v>女</v>
          </cell>
          <cell r="E187" t="str">
            <v>前台</v>
          </cell>
          <cell r="F187" t="str">
            <v>河北光华荣昌汽车部件有限公司</v>
          </cell>
          <cell r="G187" t="str">
            <v>座椅事业一部--座椅厂</v>
          </cell>
          <cell r="H187" t="str">
            <v>缝纫车间</v>
          </cell>
          <cell r="I187" t="str">
            <v>缝纫工</v>
          </cell>
          <cell r="J187" t="str">
            <v>/</v>
          </cell>
          <cell r="K187" t="str">
            <v>河北</v>
          </cell>
          <cell r="L187" t="str">
            <v>河北工厂</v>
          </cell>
          <cell r="M187" t="str">
            <v>劳动合同</v>
          </cell>
          <cell r="N187" t="str">
            <v>是</v>
          </cell>
          <cell r="O187" t="str">
            <v>否</v>
          </cell>
          <cell r="P187" t="str">
            <v>正式工</v>
          </cell>
          <cell r="Q187" t="str">
            <v>生产类</v>
          </cell>
          <cell r="R187" t="str">
            <v>直接人员</v>
          </cell>
          <cell r="S187">
            <v>44006</v>
          </cell>
          <cell r="T187">
            <v>5</v>
          </cell>
        </row>
        <row r="187">
          <cell r="W187">
            <v>17717799235</v>
          </cell>
        </row>
        <row r="187">
          <cell r="Y187">
            <v>18733701661</v>
          </cell>
          <cell r="Z187" t="str">
            <v>初中</v>
          </cell>
          <cell r="AA187">
            <v>41061</v>
          </cell>
          <cell r="AB187" t="str">
            <v>新昌中学</v>
          </cell>
          <cell r="AC187" t="str">
            <v>无</v>
          </cell>
          <cell r="AD187" t="str">
            <v>统招</v>
          </cell>
          <cell r="AE187" t="str">
            <v>初中</v>
          </cell>
          <cell r="AF187">
            <v>41061</v>
          </cell>
          <cell r="AG187" t="str">
            <v>新昌中学</v>
          </cell>
          <cell r="AH187" t="str">
            <v>无</v>
          </cell>
          <cell r="AI187" t="str">
            <v>统招</v>
          </cell>
          <cell r="AJ187" t="str">
            <v>汉</v>
          </cell>
          <cell r="AK187" t="str">
            <v>群众</v>
          </cell>
          <cell r="AL187" t="str">
            <v>未婚</v>
          </cell>
          <cell r="AM187" t="str">
            <v>1996-10-18</v>
          </cell>
          <cell r="AN187">
            <v>29</v>
          </cell>
          <cell r="AO187" t="str">
            <v>2013年</v>
          </cell>
          <cell r="AP187" t="str">
            <v>河北</v>
          </cell>
          <cell r="AQ187" t="str">
            <v>河北省沧州市孟村回族自治县新县镇罗疃村0225号</v>
          </cell>
        </row>
        <row r="188">
          <cell r="C188" t="str">
            <v>张建萍</v>
          </cell>
          <cell r="D188" t="str">
            <v>女</v>
          </cell>
          <cell r="E188" t="str">
            <v>前台</v>
          </cell>
          <cell r="F188" t="str">
            <v>河北光华荣昌汽车部件有限公司</v>
          </cell>
          <cell r="G188" t="str">
            <v>座椅事业一部--座椅厂</v>
          </cell>
          <cell r="H188" t="str">
            <v>缝纫车间</v>
          </cell>
          <cell r="I188" t="str">
            <v>缝纫工</v>
          </cell>
          <cell r="J188" t="str">
            <v>/</v>
          </cell>
          <cell r="K188" t="str">
            <v>河北</v>
          </cell>
          <cell r="L188" t="str">
            <v>河北工厂</v>
          </cell>
          <cell r="M188" t="str">
            <v>劳动合同</v>
          </cell>
          <cell r="N188" t="str">
            <v>是</v>
          </cell>
          <cell r="O188" t="str">
            <v>否</v>
          </cell>
          <cell r="P188" t="str">
            <v>正式工</v>
          </cell>
          <cell r="Q188" t="str">
            <v>生产类</v>
          </cell>
          <cell r="R188" t="str">
            <v>直接人员</v>
          </cell>
          <cell r="S188">
            <v>44431</v>
          </cell>
          <cell r="T188">
            <v>4</v>
          </cell>
        </row>
        <row r="188">
          <cell r="W188">
            <v>13513173486</v>
          </cell>
          <cell r="X188" t="str">
            <v>配偶</v>
          </cell>
          <cell r="Y188">
            <v>13833753534</v>
          </cell>
          <cell r="Z188" t="str">
            <v>初中</v>
          </cell>
          <cell r="AA188">
            <v>36678</v>
          </cell>
          <cell r="AB188" t="str">
            <v>丁村中学</v>
          </cell>
          <cell r="AC188" t="str">
            <v>无</v>
          </cell>
          <cell r="AD188" t="str">
            <v>统招</v>
          </cell>
          <cell r="AE188" t="str">
            <v>初中</v>
          </cell>
          <cell r="AF188">
            <v>36678</v>
          </cell>
          <cell r="AG188" t="str">
            <v>丁村中学</v>
          </cell>
          <cell r="AH188" t="str">
            <v>无</v>
          </cell>
          <cell r="AI188" t="str">
            <v>统招</v>
          </cell>
          <cell r="AJ188" t="str">
            <v>汉</v>
          </cell>
          <cell r="AK188" t="str">
            <v>群众</v>
          </cell>
          <cell r="AL188" t="str">
            <v>已婚</v>
          </cell>
          <cell r="AM188" t="str">
            <v>1984-08-23</v>
          </cell>
          <cell r="AN188">
            <v>41</v>
          </cell>
          <cell r="AO188" t="str">
            <v>2003年</v>
          </cell>
          <cell r="AP188" t="str">
            <v>河北</v>
          </cell>
          <cell r="AQ188" t="str">
            <v>河北省沧州市海兴县赵毛陶李郭庄村105号</v>
          </cell>
        </row>
        <row r="189">
          <cell r="C189" t="str">
            <v>王贵宝</v>
          </cell>
          <cell r="D189" t="str">
            <v>男</v>
          </cell>
          <cell r="E189" t="str">
            <v>前台</v>
          </cell>
          <cell r="F189" t="str">
            <v>河北光华荣昌汽车部件有限公司</v>
          </cell>
          <cell r="G189" t="str">
            <v>座椅事业一部--座椅厂</v>
          </cell>
          <cell r="H189" t="str">
            <v>发泡车间</v>
          </cell>
          <cell r="I189" t="str">
            <v>混料员</v>
          </cell>
          <cell r="J189" t="str">
            <v>/</v>
          </cell>
          <cell r="K189" t="str">
            <v>河北</v>
          </cell>
          <cell r="L189" t="str">
            <v>河北工厂</v>
          </cell>
          <cell r="M189" t="str">
            <v>劳动合同</v>
          </cell>
          <cell r="N189" t="str">
            <v>是</v>
          </cell>
          <cell r="O189" t="str">
            <v>否</v>
          </cell>
          <cell r="P189" t="str">
            <v>正式工</v>
          </cell>
          <cell r="Q189" t="str">
            <v>生产类</v>
          </cell>
          <cell r="R189" t="str">
            <v>直接人员</v>
          </cell>
          <cell r="S189">
            <v>39430</v>
          </cell>
          <cell r="T189">
            <v>17</v>
          </cell>
          <cell r="U189">
            <v>43200</v>
          </cell>
          <cell r="V189" t="str">
            <v>天津转河北</v>
          </cell>
          <cell r="W189">
            <v>18532718196</v>
          </cell>
          <cell r="X189" t="str">
            <v>配偶</v>
          </cell>
          <cell r="Y189">
            <v>13261563918</v>
          </cell>
          <cell r="Z189" t="str">
            <v>高中</v>
          </cell>
          <cell r="AA189">
            <v>32295</v>
          </cell>
          <cell r="AB189" t="str">
            <v>清辛庄中学</v>
          </cell>
          <cell r="AC189" t="str">
            <v>无</v>
          </cell>
          <cell r="AD189" t="str">
            <v>统招</v>
          </cell>
          <cell r="AE189" t="str">
            <v>高中</v>
          </cell>
          <cell r="AF189">
            <v>32295</v>
          </cell>
          <cell r="AG189" t="str">
            <v>清辛庄中学</v>
          </cell>
          <cell r="AH189" t="str">
            <v>无</v>
          </cell>
          <cell r="AI189" t="str">
            <v>统招</v>
          </cell>
          <cell r="AJ189" t="str">
            <v>汉</v>
          </cell>
          <cell r="AK189" t="str">
            <v>群众</v>
          </cell>
          <cell r="AL189" t="str">
            <v>已婚</v>
          </cell>
          <cell r="AM189" t="str">
            <v>1967-03-09</v>
          </cell>
          <cell r="AN189">
            <v>58</v>
          </cell>
          <cell r="AO189" t="str">
            <v>1990年</v>
          </cell>
          <cell r="AP189" t="str">
            <v>河北</v>
          </cell>
          <cell r="AQ189" t="str">
            <v>河北省定州市砖路镇清辛庄村4区57号</v>
          </cell>
        </row>
        <row r="190">
          <cell r="C190" t="str">
            <v>唐崇涛</v>
          </cell>
          <cell r="D190" t="str">
            <v>男</v>
          </cell>
          <cell r="E190" t="str">
            <v>前台</v>
          </cell>
          <cell r="F190" t="str">
            <v>河北光华荣昌汽车部件有限公司</v>
          </cell>
          <cell r="G190" t="str">
            <v>座椅事业一部--座椅厂</v>
          </cell>
          <cell r="H190" t="str">
            <v>发泡车间</v>
          </cell>
          <cell r="I190" t="str">
            <v>发泡工</v>
          </cell>
          <cell r="J190" t="str">
            <v>/</v>
          </cell>
          <cell r="K190" t="str">
            <v>河北</v>
          </cell>
          <cell r="L190" t="str">
            <v>河北工厂</v>
          </cell>
          <cell r="M190" t="str">
            <v>劳动合同</v>
          </cell>
          <cell r="N190" t="str">
            <v>是</v>
          </cell>
          <cell r="O190" t="str">
            <v>否</v>
          </cell>
          <cell r="P190" t="str">
            <v>正式工</v>
          </cell>
          <cell r="Q190" t="str">
            <v>生产类</v>
          </cell>
          <cell r="R190" t="str">
            <v>直接人员</v>
          </cell>
          <cell r="S190">
            <v>41830</v>
          </cell>
          <cell r="T190">
            <v>11</v>
          </cell>
        </row>
        <row r="190">
          <cell r="W190">
            <v>13785782456</v>
          </cell>
          <cell r="X190" t="str">
            <v>配偶</v>
          </cell>
          <cell r="Y190">
            <v>13785714443</v>
          </cell>
          <cell r="Z190" t="str">
            <v>初中</v>
          </cell>
          <cell r="AA190">
            <v>32690</v>
          </cell>
          <cell r="AB190" t="str">
            <v>讷河市二中</v>
          </cell>
          <cell r="AC190" t="str">
            <v>无</v>
          </cell>
          <cell r="AD190" t="str">
            <v>统招</v>
          </cell>
          <cell r="AE190" t="str">
            <v>初中</v>
          </cell>
          <cell r="AF190">
            <v>32690</v>
          </cell>
          <cell r="AG190" t="str">
            <v>讷河市二中</v>
          </cell>
          <cell r="AH190" t="str">
            <v>无</v>
          </cell>
          <cell r="AI190" t="str">
            <v>统招</v>
          </cell>
          <cell r="AJ190" t="str">
            <v>汉</v>
          </cell>
          <cell r="AK190" t="str">
            <v>群众</v>
          </cell>
          <cell r="AL190" t="str">
            <v>已婚</v>
          </cell>
          <cell r="AM190" t="str">
            <v>1974-07-06</v>
          </cell>
          <cell r="AN190">
            <v>51</v>
          </cell>
          <cell r="AO190" t="str">
            <v>1991年</v>
          </cell>
          <cell r="AP190" t="str">
            <v>黑龙江</v>
          </cell>
          <cell r="AQ190" t="str">
            <v>黑龙江省讷河市拉哈真东北街21组</v>
          </cell>
        </row>
        <row r="191">
          <cell r="C191" t="str">
            <v>张云峰</v>
          </cell>
          <cell r="D191" t="str">
            <v>男</v>
          </cell>
          <cell r="E191" t="str">
            <v>前台</v>
          </cell>
          <cell r="F191" t="str">
            <v>河北光华荣昌汽车部件有限公司</v>
          </cell>
          <cell r="G191" t="str">
            <v>座椅事业一部--座椅厂</v>
          </cell>
          <cell r="H191" t="str">
            <v>发泡车间</v>
          </cell>
          <cell r="I191" t="str">
            <v>发泡工</v>
          </cell>
          <cell r="J191" t="str">
            <v>/</v>
          </cell>
          <cell r="K191" t="str">
            <v>河北</v>
          </cell>
          <cell r="L191" t="str">
            <v>河北工厂</v>
          </cell>
          <cell r="M191" t="str">
            <v>劳动合同</v>
          </cell>
          <cell r="N191" t="str">
            <v>是</v>
          </cell>
          <cell r="O191" t="str">
            <v>否</v>
          </cell>
          <cell r="P191" t="str">
            <v>正式工</v>
          </cell>
          <cell r="Q191" t="str">
            <v>生产类</v>
          </cell>
          <cell r="R191" t="str">
            <v>直接人员</v>
          </cell>
          <cell r="S191">
            <v>43200</v>
          </cell>
          <cell r="T191">
            <v>7</v>
          </cell>
        </row>
        <row r="191">
          <cell r="W191">
            <v>19203375404</v>
          </cell>
        </row>
        <row r="191">
          <cell r="Y191">
            <v>17631725882</v>
          </cell>
          <cell r="Z191" t="str">
            <v>初中</v>
          </cell>
          <cell r="AA191">
            <v>31929</v>
          </cell>
          <cell r="AB191" t="str">
            <v>黑龙江中学</v>
          </cell>
          <cell r="AC191" t="str">
            <v>无</v>
          </cell>
          <cell r="AD191" t="str">
            <v>统招</v>
          </cell>
          <cell r="AE191" t="str">
            <v>初中</v>
          </cell>
          <cell r="AF191">
            <v>31929</v>
          </cell>
          <cell r="AG191" t="str">
            <v>黑龙江中学</v>
          </cell>
          <cell r="AH191" t="str">
            <v>无</v>
          </cell>
          <cell r="AI191" t="str">
            <v>统招</v>
          </cell>
          <cell r="AJ191" t="str">
            <v>汉</v>
          </cell>
          <cell r="AK191" t="str">
            <v>群众</v>
          </cell>
          <cell r="AL191" t="str">
            <v>已婚</v>
          </cell>
          <cell r="AM191" t="str">
            <v>1971-04-08</v>
          </cell>
          <cell r="AN191">
            <v>54</v>
          </cell>
          <cell r="AO191" t="str">
            <v>1987年</v>
          </cell>
          <cell r="AP191" t="str">
            <v>黑龙江</v>
          </cell>
          <cell r="AQ191" t="str">
            <v>黑龙江省依兰县依兰镇环保社区服务小区九组</v>
          </cell>
        </row>
        <row r="192">
          <cell r="C192" t="str">
            <v>董军</v>
          </cell>
          <cell r="D192" t="str">
            <v>男</v>
          </cell>
          <cell r="E192" t="str">
            <v>前台</v>
          </cell>
          <cell r="F192" t="str">
            <v>河北光华荣昌汽车部件有限公司</v>
          </cell>
          <cell r="G192" t="str">
            <v>座椅事业一部--座椅厂</v>
          </cell>
          <cell r="H192" t="str">
            <v>发泡车间</v>
          </cell>
          <cell r="I192" t="str">
            <v>发泡工</v>
          </cell>
          <cell r="J192" t="str">
            <v>/</v>
          </cell>
          <cell r="K192" t="str">
            <v>河北</v>
          </cell>
          <cell r="L192" t="str">
            <v>河北工厂</v>
          </cell>
          <cell r="M192" t="str">
            <v>劳动合同</v>
          </cell>
          <cell r="N192" t="str">
            <v>是</v>
          </cell>
          <cell r="O192" t="str">
            <v>否</v>
          </cell>
          <cell r="P192" t="str">
            <v>正式工</v>
          </cell>
          <cell r="Q192" t="str">
            <v>生产类</v>
          </cell>
          <cell r="R192" t="str">
            <v>直接人员</v>
          </cell>
          <cell r="S192">
            <v>39014</v>
          </cell>
          <cell r="T192">
            <v>19</v>
          </cell>
          <cell r="U192" t="str">
            <v>2021.8.1</v>
          </cell>
          <cell r="V192" t="str">
            <v>2020/11/01由天津光华智能转入河北销售部
2021/08/01由销售部调入发泡工序</v>
          </cell>
          <cell r="W192">
            <v>13683674004</v>
          </cell>
          <cell r="X192" t="str">
            <v>家人</v>
          </cell>
          <cell r="Y192">
            <v>13785368856</v>
          </cell>
          <cell r="Z192" t="str">
            <v>初中</v>
          </cell>
          <cell r="AA192">
            <v>33025</v>
          </cell>
          <cell r="AB192" t="str">
            <v>张明中学</v>
          </cell>
          <cell r="AC192" t="str">
            <v>无</v>
          </cell>
          <cell r="AD192" t="str">
            <v>统招</v>
          </cell>
          <cell r="AE192" t="str">
            <v>初中</v>
          </cell>
          <cell r="AF192">
            <v>33025</v>
          </cell>
          <cell r="AG192" t="str">
            <v>张明中学</v>
          </cell>
          <cell r="AH192" t="str">
            <v>无</v>
          </cell>
          <cell r="AI192" t="str">
            <v>统招</v>
          </cell>
          <cell r="AJ192" t="str">
            <v>汉</v>
          </cell>
          <cell r="AK192" t="str">
            <v>群众</v>
          </cell>
          <cell r="AL192" t="str">
            <v>已婚</v>
          </cell>
          <cell r="AM192" t="str">
            <v>1973-07-16</v>
          </cell>
          <cell r="AN192">
            <v>52</v>
          </cell>
          <cell r="AO192" t="str">
            <v>1991年</v>
          </cell>
          <cell r="AP192" t="str">
            <v>河北</v>
          </cell>
          <cell r="AQ192" t="str">
            <v>河北省张家口市张北县大河乡张明行政村张明村068</v>
          </cell>
        </row>
        <row r="193">
          <cell r="C193" t="str">
            <v>张家辉</v>
          </cell>
          <cell r="D193" t="str">
            <v>男</v>
          </cell>
          <cell r="E193" t="str">
            <v>前台</v>
          </cell>
          <cell r="F193" t="str">
            <v>河北光华荣昌汽车部件有限公司</v>
          </cell>
          <cell r="G193" t="str">
            <v>座椅事业一部--座椅厂</v>
          </cell>
          <cell r="H193" t="str">
            <v>发泡车间</v>
          </cell>
          <cell r="I193" t="str">
            <v>发泡工</v>
          </cell>
          <cell r="J193" t="str">
            <v>/</v>
          </cell>
          <cell r="K193" t="str">
            <v>河北</v>
          </cell>
          <cell r="L193" t="str">
            <v>河北工厂</v>
          </cell>
          <cell r="M193" t="str">
            <v>劳动合同</v>
          </cell>
          <cell r="N193" t="str">
            <v>是</v>
          </cell>
          <cell r="O193" t="str">
            <v>否</v>
          </cell>
          <cell r="P193" t="str">
            <v>正式工</v>
          </cell>
          <cell r="Q193" t="str">
            <v>生产类</v>
          </cell>
          <cell r="R193" t="str">
            <v>直接人员</v>
          </cell>
          <cell r="S193">
            <v>44616</v>
          </cell>
          <cell r="T193">
            <v>3</v>
          </cell>
          <cell r="U193">
            <v>45261</v>
          </cell>
          <cell r="V193" t="str">
            <v>调入</v>
          </cell>
          <cell r="W193">
            <v>19931710588</v>
          </cell>
          <cell r="X193" t="str">
            <v>夫妻</v>
          </cell>
          <cell r="Y193">
            <v>17603280177</v>
          </cell>
          <cell r="Z193" t="str">
            <v>中专</v>
          </cell>
          <cell r="AA193">
            <v>41426</v>
          </cell>
          <cell r="AB193" t="str">
            <v>中捷职业技术学校</v>
          </cell>
          <cell r="AC193" t="str">
            <v>会计</v>
          </cell>
          <cell r="AD193" t="str">
            <v>统招</v>
          </cell>
          <cell r="AE193" t="str">
            <v>大专</v>
          </cell>
          <cell r="AF193">
            <v>45078</v>
          </cell>
          <cell r="AG193" t="str">
            <v>河北工业职业技术学院</v>
          </cell>
          <cell r="AH193" t="str">
            <v>无</v>
          </cell>
          <cell r="AI193" t="str">
            <v>统招</v>
          </cell>
          <cell r="AJ193" t="str">
            <v>汉</v>
          </cell>
          <cell r="AK193" t="str">
            <v>群众</v>
          </cell>
          <cell r="AL193" t="str">
            <v>已婚</v>
          </cell>
          <cell r="AM193" t="str">
            <v>1996-01-16</v>
          </cell>
          <cell r="AN193">
            <v>29</v>
          </cell>
        </row>
        <row r="193">
          <cell r="AP193" t="str">
            <v>河北</v>
          </cell>
          <cell r="AQ193" t="str">
            <v>河北省黄骅市滕庄子乡孔店村1120号</v>
          </cell>
        </row>
        <row r="194">
          <cell r="C194" t="str">
            <v>王朋</v>
          </cell>
          <cell r="D194" t="str">
            <v>男</v>
          </cell>
          <cell r="E194" t="str">
            <v>前台</v>
          </cell>
          <cell r="F194" t="str">
            <v>河北光华荣昌汽车部件有限公司</v>
          </cell>
          <cell r="G194" t="str">
            <v>后视镜事业部</v>
          </cell>
          <cell r="H194" t="str">
            <v>涂装车间</v>
          </cell>
          <cell r="I194" t="str">
            <v>班组长</v>
          </cell>
          <cell r="J194" t="str">
            <v>/</v>
          </cell>
          <cell r="K194" t="str">
            <v>河北</v>
          </cell>
          <cell r="L194" t="str">
            <v>河北工厂</v>
          </cell>
          <cell r="M194" t="str">
            <v>劳动合同</v>
          </cell>
          <cell r="N194" t="str">
            <v>是</v>
          </cell>
          <cell r="O194" t="str">
            <v>否</v>
          </cell>
          <cell r="P194" t="str">
            <v>正式工</v>
          </cell>
          <cell r="Q194" t="str">
            <v>生产类</v>
          </cell>
          <cell r="R194" t="str">
            <v>直接人员</v>
          </cell>
          <cell r="S194">
            <v>43200</v>
          </cell>
          <cell r="T194">
            <v>7</v>
          </cell>
        </row>
        <row r="194">
          <cell r="W194">
            <v>17333739696</v>
          </cell>
        </row>
        <row r="194">
          <cell r="Y194">
            <v>17736799009</v>
          </cell>
          <cell r="Z194" t="str">
            <v>中专</v>
          </cell>
          <cell r="AA194">
            <v>41091</v>
          </cell>
          <cell r="AB194" t="str">
            <v>河北工业大学</v>
          </cell>
          <cell r="AC194" t="str">
            <v>设备安装</v>
          </cell>
          <cell r="AD194" t="str">
            <v>统招</v>
          </cell>
          <cell r="AE194" t="str">
            <v>中专</v>
          </cell>
          <cell r="AF194">
            <v>41091</v>
          </cell>
          <cell r="AG194" t="str">
            <v>河北工业大学</v>
          </cell>
          <cell r="AH194" t="str">
            <v>设备安装</v>
          </cell>
          <cell r="AI194" t="str">
            <v>统招</v>
          </cell>
          <cell r="AJ194" t="str">
            <v>汉</v>
          </cell>
          <cell r="AK194" t="str">
            <v>群众</v>
          </cell>
          <cell r="AL194" t="str">
            <v>已婚</v>
          </cell>
          <cell r="AM194" t="str">
            <v>1994-03-20</v>
          </cell>
          <cell r="AN194">
            <v>31</v>
          </cell>
          <cell r="AO194">
            <v>41244</v>
          </cell>
          <cell r="AP194" t="str">
            <v>河北</v>
          </cell>
          <cell r="AQ194" t="str">
            <v>河北省黄骅市常郭镇后王桥村139号</v>
          </cell>
        </row>
        <row r="195">
          <cell r="C195" t="str">
            <v>古帅</v>
          </cell>
          <cell r="D195" t="str">
            <v>男</v>
          </cell>
          <cell r="E195" t="str">
            <v>前台</v>
          </cell>
          <cell r="F195" t="str">
            <v>河北光华荣昌汽车部件有限公司</v>
          </cell>
          <cell r="G195" t="str">
            <v>后视镜事业部</v>
          </cell>
          <cell r="H195" t="str">
            <v>涂装车间</v>
          </cell>
          <cell r="I195" t="str">
            <v>喷涂技师</v>
          </cell>
          <cell r="J195" t="str">
            <v>/</v>
          </cell>
          <cell r="K195" t="str">
            <v>河北</v>
          </cell>
          <cell r="L195" t="str">
            <v>河北工厂</v>
          </cell>
          <cell r="M195" t="str">
            <v>劳动合同</v>
          </cell>
          <cell r="N195" t="str">
            <v>是</v>
          </cell>
          <cell r="O195" t="str">
            <v>否</v>
          </cell>
          <cell r="P195" t="str">
            <v>正式工</v>
          </cell>
          <cell r="Q195" t="str">
            <v>生产类</v>
          </cell>
          <cell r="R195" t="str">
            <v>直接人员</v>
          </cell>
          <cell r="S195">
            <v>42107</v>
          </cell>
          <cell r="T195">
            <v>10</v>
          </cell>
        </row>
        <row r="195">
          <cell r="W195" t="str">
            <v>15188687616</v>
          </cell>
          <cell r="X195" t="str">
            <v>父亲</v>
          </cell>
          <cell r="Y195">
            <v>13231256016</v>
          </cell>
          <cell r="Z195" t="str">
            <v>初中</v>
          </cell>
          <cell r="AA195">
            <v>38899</v>
          </cell>
          <cell r="AB195" t="str">
            <v>南大中学</v>
          </cell>
          <cell r="AC195" t="str">
            <v>无</v>
          </cell>
          <cell r="AD195" t="str">
            <v>统招</v>
          </cell>
          <cell r="AE195" t="str">
            <v>初中</v>
          </cell>
          <cell r="AF195">
            <v>38899</v>
          </cell>
          <cell r="AG195" t="str">
            <v>南大中学</v>
          </cell>
          <cell r="AH195" t="str">
            <v>无</v>
          </cell>
          <cell r="AI195" t="str">
            <v>统招</v>
          </cell>
          <cell r="AJ195" t="str">
            <v>汉</v>
          </cell>
          <cell r="AK195" t="str">
            <v>群众</v>
          </cell>
          <cell r="AL195" t="str">
            <v>未婚</v>
          </cell>
          <cell r="AM195" t="str">
            <v>1991-01-03</v>
          </cell>
          <cell r="AN195">
            <v>34</v>
          </cell>
          <cell r="AO195">
            <v>39234</v>
          </cell>
          <cell r="AP195" t="str">
            <v>河北</v>
          </cell>
          <cell r="AQ195" t="str">
            <v>河北省保定市定兴县贤寓镇北大牛村28号</v>
          </cell>
        </row>
        <row r="196">
          <cell r="C196" t="str">
            <v>李泉林</v>
          </cell>
          <cell r="D196" t="str">
            <v>男</v>
          </cell>
          <cell r="E196" t="str">
            <v>前台</v>
          </cell>
          <cell r="F196" t="str">
            <v>河北光华荣昌汽车部件有限公司</v>
          </cell>
          <cell r="G196" t="str">
            <v>后视镜事业部</v>
          </cell>
          <cell r="H196" t="str">
            <v>涂装车间</v>
          </cell>
          <cell r="I196" t="str">
            <v>喷涂技师</v>
          </cell>
          <cell r="J196" t="str">
            <v>/</v>
          </cell>
          <cell r="K196" t="str">
            <v>河北</v>
          </cell>
          <cell r="L196" t="str">
            <v>河北工厂</v>
          </cell>
          <cell r="M196" t="str">
            <v>劳动合同</v>
          </cell>
          <cell r="N196" t="str">
            <v>是</v>
          </cell>
          <cell r="O196" t="str">
            <v>否</v>
          </cell>
          <cell r="P196" t="str">
            <v>正式工</v>
          </cell>
          <cell r="Q196" t="str">
            <v>生产类</v>
          </cell>
          <cell r="R196" t="str">
            <v>直接人员</v>
          </cell>
          <cell r="S196">
            <v>43706</v>
          </cell>
          <cell r="T196">
            <v>6</v>
          </cell>
        </row>
        <row r="196">
          <cell r="W196" t="str">
            <v>18722670567</v>
          </cell>
          <cell r="X196" t="str">
            <v>配偶</v>
          </cell>
          <cell r="Y196">
            <v>13562333846</v>
          </cell>
          <cell r="Z196" t="str">
            <v>初中</v>
          </cell>
          <cell r="AA196">
            <v>34486</v>
          </cell>
          <cell r="AB196" t="str">
            <v>无棣县小泊头镇杜庄中学</v>
          </cell>
          <cell r="AC196" t="str">
            <v>无</v>
          </cell>
          <cell r="AD196" t="str">
            <v>统招</v>
          </cell>
          <cell r="AE196" t="str">
            <v>初中</v>
          </cell>
          <cell r="AF196">
            <v>34486</v>
          </cell>
          <cell r="AG196" t="str">
            <v>无棣县小泊头镇杜庄中学</v>
          </cell>
          <cell r="AH196" t="str">
            <v>无</v>
          </cell>
          <cell r="AI196" t="str">
            <v>统招</v>
          </cell>
          <cell r="AJ196" t="str">
            <v>汉</v>
          </cell>
          <cell r="AK196" t="str">
            <v>群众</v>
          </cell>
          <cell r="AL196" t="str">
            <v>已婚</v>
          </cell>
          <cell r="AM196" t="str">
            <v>1978-07-08</v>
          </cell>
          <cell r="AN196">
            <v>47</v>
          </cell>
          <cell r="AO196">
            <v>35462</v>
          </cell>
          <cell r="AP196" t="str">
            <v>山东</v>
          </cell>
          <cell r="AQ196" t="str">
            <v>山东省无棣县小泊头镇乔家庄村039号</v>
          </cell>
        </row>
        <row r="197">
          <cell r="C197" t="str">
            <v>滕红玲</v>
          </cell>
          <cell r="D197" t="str">
            <v>女</v>
          </cell>
          <cell r="E197" t="str">
            <v>前台</v>
          </cell>
          <cell r="F197" t="str">
            <v>河北光华荣昌汽车部件有限公司</v>
          </cell>
          <cell r="G197" t="str">
            <v>后视镜事业部</v>
          </cell>
          <cell r="H197" t="str">
            <v>涂装车间</v>
          </cell>
          <cell r="I197" t="str">
            <v>检验员</v>
          </cell>
          <cell r="J197" t="str">
            <v>/</v>
          </cell>
          <cell r="K197" t="str">
            <v>河北</v>
          </cell>
          <cell r="L197" t="str">
            <v>河北工厂</v>
          </cell>
          <cell r="M197" t="str">
            <v>劳动合同</v>
          </cell>
          <cell r="N197" t="str">
            <v>是</v>
          </cell>
          <cell r="O197" t="str">
            <v>否</v>
          </cell>
          <cell r="P197" t="str">
            <v>正式工</v>
          </cell>
          <cell r="Q197" t="str">
            <v>质量类</v>
          </cell>
          <cell r="R197" t="str">
            <v>直接人员</v>
          </cell>
          <cell r="S197">
            <v>43200</v>
          </cell>
          <cell r="T197">
            <v>7</v>
          </cell>
        </row>
        <row r="197">
          <cell r="W197">
            <v>15354071813</v>
          </cell>
        </row>
        <row r="197">
          <cell r="Y197">
            <v>15632771991</v>
          </cell>
          <cell r="Z197" t="str">
            <v>初中</v>
          </cell>
          <cell r="AA197">
            <v>34851</v>
          </cell>
          <cell r="AB197" t="str">
            <v>第二中学</v>
          </cell>
          <cell r="AC197" t="str">
            <v>无</v>
          </cell>
          <cell r="AD197" t="str">
            <v>统招</v>
          </cell>
          <cell r="AE197" t="str">
            <v>初中</v>
          </cell>
          <cell r="AF197">
            <v>34851</v>
          </cell>
          <cell r="AG197" t="str">
            <v>第二中学</v>
          </cell>
          <cell r="AH197" t="str">
            <v>无</v>
          </cell>
          <cell r="AI197" t="str">
            <v>统招</v>
          </cell>
          <cell r="AJ197" t="str">
            <v>汉</v>
          </cell>
          <cell r="AK197" t="str">
            <v>群众</v>
          </cell>
          <cell r="AL197" t="str">
            <v>已婚</v>
          </cell>
          <cell r="AM197" t="str">
            <v>1979-10-07</v>
          </cell>
          <cell r="AN197">
            <v>46</v>
          </cell>
          <cell r="AO197">
            <v>35674</v>
          </cell>
          <cell r="AP197" t="str">
            <v>河北</v>
          </cell>
          <cell r="AQ197" t="str">
            <v>河北省黄骅市吕桥镇何桥村259号</v>
          </cell>
        </row>
        <row r="198">
          <cell r="C198" t="str">
            <v>刘双</v>
          </cell>
          <cell r="D198" t="str">
            <v>女</v>
          </cell>
          <cell r="E198" t="str">
            <v>前台</v>
          </cell>
          <cell r="F198" t="str">
            <v>河北光华荣昌汽车部件有限公司</v>
          </cell>
          <cell r="G198" t="str">
            <v>后视镜事业部</v>
          </cell>
          <cell r="H198" t="str">
            <v>涂装车间</v>
          </cell>
          <cell r="I198" t="str">
            <v>操作工</v>
          </cell>
          <cell r="J198" t="str">
            <v>/</v>
          </cell>
          <cell r="K198" t="str">
            <v>河北</v>
          </cell>
          <cell r="L198" t="str">
            <v>河北工厂</v>
          </cell>
          <cell r="M198" t="str">
            <v>劳动合同</v>
          </cell>
          <cell r="N198" t="str">
            <v>是</v>
          </cell>
          <cell r="O198" t="str">
            <v>否</v>
          </cell>
          <cell r="P198" t="str">
            <v>正式工</v>
          </cell>
          <cell r="Q198" t="str">
            <v>生产类</v>
          </cell>
          <cell r="R198" t="str">
            <v>直接人员</v>
          </cell>
          <cell r="S198">
            <v>44686</v>
          </cell>
          <cell r="T198">
            <v>3</v>
          </cell>
        </row>
        <row r="198">
          <cell r="W198" t="str">
            <v>18632786283</v>
          </cell>
          <cell r="X198" t="str">
            <v>配偶</v>
          </cell>
          <cell r="Y198">
            <v>13931799211</v>
          </cell>
          <cell r="Z198" t="str">
            <v>初中</v>
          </cell>
          <cell r="AA198">
            <v>39600</v>
          </cell>
          <cell r="AB198" t="str">
            <v>旧城中学</v>
          </cell>
          <cell r="AC198" t="str">
            <v>无</v>
          </cell>
          <cell r="AD198" t="str">
            <v>统招</v>
          </cell>
          <cell r="AE198" t="str">
            <v>初中</v>
          </cell>
          <cell r="AF198">
            <v>39600</v>
          </cell>
          <cell r="AG198" t="str">
            <v>旧城中学</v>
          </cell>
          <cell r="AH198" t="str">
            <v>无</v>
          </cell>
          <cell r="AI198" t="str">
            <v>统招</v>
          </cell>
          <cell r="AJ198" t="str">
            <v>汉</v>
          </cell>
          <cell r="AK198" t="str">
            <v>群众</v>
          </cell>
          <cell r="AL198" t="str">
            <v>已婚</v>
          </cell>
          <cell r="AM198" t="str">
            <v>1991-08-16</v>
          </cell>
          <cell r="AN198">
            <v>34</v>
          </cell>
          <cell r="AO198">
            <v>39508</v>
          </cell>
          <cell r="AP198" t="str">
            <v>河北</v>
          </cell>
          <cell r="AQ198" t="str">
            <v>河北省黄骅市常郭镇东泊庄村31号</v>
          </cell>
        </row>
        <row r="199">
          <cell r="C199" t="str">
            <v>张俊平</v>
          </cell>
          <cell r="D199" t="str">
            <v>女</v>
          </cell>
          <cell r="E199" t="str">
            <v>前台</v>
          </cell>
          <cell r="F199" t="str">
            <v>河北光华荣昌汽车部件有限公司</v>
          </cell>
          <cell r="G199" t="str">
            <v>后视镜事业部</v>
          </cell>
          <cell r="H199" t="str">
            <v>涂装车间</v>
          </cell>
          <cell r="I199" t="str">
            <v>操作工</v>
          </cell>
          <cell r="J199" t="str">
            <v>/</v>
          </cell>
          <cell r="K199" t="str">
            <v>河北</v>
          </cell>
          <cell r="L199" t="str">
            <v>天津宏达翔科技有限公司</v>
          </cell>
          <cell r="M199" t="str">
            <v>劳务派遣</v>
          </cell>
          <cell r="N199" t="str">
            <v>是</v>
          </cell>
          <cell r="O199" t="str">
            <v>否</v>
          </cell>
          <cell r="P199" t="str">
            <v>劳务派遣</v>
          </cell>
          <cell r="Q199" t="str">
            <v>生产类</v>
          </cell>
          <cell r="R199" t="str">
            <v>直接人员</v>
          </cell>
          <cell r="S199">
            <v>43720</v>
          </cell>
          <cell r="T199">
            <v>6</v>
          </cell>
          <cell r="U199">
            <v>45557</v>
          </cell>
          <cell r="V199" t="str">
            <v>调入</v>
          </cell>
          <cell r="W199" t="str">
            <v>15230730087</v>
          </cell>
          <cell r="X199" t="str">
            <v>配偶</v>
          </cell>
          <cell r="Y199">
            <v>13784716075</v>
          </cell>
          <cell r="Z199" t="str">
            <v>初中</v>
          </cell>
          <cell r="AA199">
            <v>34121</v>
          </cell>
          <cell r="AB199" t="str">
            <v>海兴中学</v>
          </cell>
          <cell r="AC199" t="str">
            <v>无</v>
          </cell>
          <cell r="AD199" t="str">
            <v>统招</v>
          </cell>
          <cell r="AE199" t="str">
            <v>初中</v>
          </cell>
          <cell r="AF199">
            <v>34121</v>
          </cell>
          <cell r="AG199" t="str">
            <v>海兴中学</v>
          </cell>
          <cell r="AH199" t="str">
            <v>无</v>
          </cell>
          <cell r="AI199" t="str">
            <v>统招</v>
          </cell>
          <cell r="AJ199" t="str">
            <v>汉</v>
          </cell>
          <cell r="AK199" t="str">
            <v>群众</v>
          </cell>
          <cell r="AL199" t="str">
            <v>已婚</v>
          </cell>
          <cell r="AM199" t="str">
            <v>1977-07-11</v>
          </cell>
          <cell r="AN199">
            <v>48</v>
          </cell>
        </row>
        <row r="199">
          <cell r="AP199" t="str">
            <v>河北</v>
          </cell>
          <cell r="AQ199" t="str">
            <v>河北省沧州市盐山县小营村121号</v>
          </cell>
        </row>
        <row r="200">
          <cell r="C200" t="str">
            <v>王春辉</v>
          </cell>
          <cell r="D200" t="str">
            <v>男</v>
          </cell>
          <cell r="E200" t="str">
            <v>前台</v>
          </cell>
          <cell r="F200" t="str">
            <v>河北光华荣昌汽车部件有限公司</v>
          </cell>
          <cell r="G200" t="str">
            <v>后视镜事业部</v>
          </cell>
          <cell r="H200" t="str">
            <v>注塑车间</v>
          </cell>
          <cell r="I200" t="str">
            <v>模具维修</v>
          </cell>
          <cell r="J200" t="str">
            <v>/</v>
          </cell>
          <cell r="K200" t="str">
            <v>河北</v>
          </cell>
          <cell r="L200" t="str">
            <v>河北工厂</v>
          </cell>
          <cell r="M200" t="str">
            <v>劳动合同</v>
          </cell>
          <cell r="N200" t="str">
            <v>是</v>
          </cell>
          <cell r="O200" t="str">
            <v>否</v>
          </cell>
          <cell r="P200" t="str">
            <v>正式工</v>
          </cell>
          <cell r="Q200" t="str">
            <v>生产类</v>
          </cell>
          <cell r="R200" t="str">
            <v>直接人员</v>
          </cell>
          <cell r="S200">
            <v>44803</v>
          </cell>
          <cell r="T200">
            <v>3</v>
          </cell>
        </row>
        <row r="200">
          <cell r="W200" t="str">
            <v>18831757329</v>
          </cell>
          <cell r="X200" t="str">
            <v>配偶</v>
          </cell>
          <cell r="Y200">
            <v>18333007616</v>
          </cell>
          <cell r="Z200" t="str">
            <v>中专</v>
          </cell>
          <cell r="AA200">
            <v>39630</v>
          </cell>
          <cell r="AB200" t="str">
            <v>山东德州汽车摩托车专修学院</v>
          </cell>
          <cell r="AC200" t="str">
            <v>汽车运用与维修</v>
          </cell>
          <cell r="AD200" t="str">
            <v>统招</v>
          </cell>
          <cell r="AE200" t="str">
            <v>中专</v>
          </cell>
          <cell r="AF200">
            <v>39630</v>
          </cell>
          <cell r="AG200" t="str">
            <v>山东德州汽车摩托车专修学院</v>
          </cell>
          <cell r="AH200" t="str">
            <v>汽车运用与维修</v>
          </cell>
          <cell r="AI200" t="str">
            <v>统招</v>
          </cell>
          <cell r="AJ200" t="str">
            <v>汉</v>
          </cell>
          <cell r="AK200" t="str">
            <v>群众</v>
          </cell>
          <cell r="AL200" t="str">
            <v>已婚</v>
          </cell>
          <cell r="AM200" t="str">
            <v>1989-04-25</v>
          </cell>
          <cell r="AN200">
            <v>36</v>
          </cell>
          <cell r="AO200" t="str">
            <v>2008年</v>
          </cell>
          <cell r="AP200" t="str">
            <v>河北</v>
          </cell>
          <cell r="AQ200" t="str">
            <v>河北省沧州市海兴县辛集镇刘王庄村2029号</v>
          </cell>
        </row>
        <row r="201">
          <cell r="C201" t="str">
            <v>胡占伟</v>
          </cell>
          <cell r="D201" t="str">
            <v>男</v>
          </cell>
          <cell r="E201" t="str">
            <v>前台</v>
          </cell>
          <cell r="F201" t="str">
            <v>河北光华荣昌汽车部件有限公司</v>
          </cell>
          <cell r="G201" t="str">
            <v>后视镜事业部</v>
          </cell>
          <cell r="H201" t="str">
            <v>注塑车间</v>
          </cell>
          <cell r="I201" t="str">
            <v>班组长</v>
          </cell>
          <cell r="J201" t="str">
            <v>/</v>
          </cell>
          <cell r="K201" t="str">
            <v>河北</v>
          </cell>
          <cell r="L201" t="str">
            <v>河北工厂</v>
          </cell>
          <cell r="M201" t="str">
            <v>劳动合同</v>
          </cell>
          <cell r="N201" t="str">
            <v>是</v>
          </cell>
          <cell r="O201" t="str">
            <v>否</v>
          </cell>
          <cell r="P201" t="str">
            <v>正式工</v>
          </cell>
          <cell r="Q201" t="str">
            <v>生产类</v>
          </cell>
          <cell r="R201" t="str">
            <v>直接人员</v>
          </cell>
          <cell r="S201">
            <v>43179</v>
          </cell>
          <cell r="T201">
            <v>7</v>
          </cell>
        </row>
        <row r="201">
          <cell r="W201">
            <v>15720382811</v>
          </cell>
        </row>
        <row r="201">
          <cell r="Y201">
            <v>18131722654</v>
          </cell>
          <cell r="Z201" t="str">
            <v>大专</v>
          </cell>
          <cell r="AA201">
            <v>42887</v>
          </cell>
          <cell r="AB201" t="str">
            <v>宣化科技职业学院</v>
          </cell>
          <cell r="AC201" t="str">
            <v>汽车检测与维修</v>
          </cell>
          <cell r="AD201" t="str">
            <v>统招</v>
          </cell>
          <cell r="AE201" t="str">
            <v>大专</v>
          </cell>
          <cell r="AF201">
            <v>42887</v>
          </cell>
          <cell r="AG201" t="str">
            <v>宣化科技职业学院</v>
          </cell>
          <cell r="AH201" t="str">
            <v>汽车检测与维修</v>
          </cell>
          <cell r="AI201" t="str">
            <v>统招</v>
          </cell>
          <cell r="AJ201" t="str">
            <v>汉</v>
          </cell>
          <cell r="AK201" t="str">
            <v>群众</v>
          </cell>
          <cell r="AL201" t="str">
            <v>未婚</v>
          </cell>
          <cell r="AM201" t="str">
            <v>1994-02-01</v>
          </cell>
          <cell r="AN201">
            <v>31</v>
          </cell>
          <cell r="AO201" t="str">
            <v>2017年</v>
          </cell>
          <cell r="AP201" t="str">
            <v>河北</v>
          </cell>
          <cell r="AQ201" t="str">
            <v>河北省黄骅市吕桥镇官地村155号</v>
          </cell>
        </row>
        <row r="202">
          <cell r="C202" t="str">
            <v>高建芳</v>
          </cell>
          <cell r="D202" t="str">
            <v>女</v>
          </cell>
          <cell r="E202" t="str">
            <v>前台</v>
          </cell>
          <cell r="F202" t="str">
            <v>河北光华荣昌汽车部件有限公司</v>
          </cell>
          <cell r="G202" t="str">
            <v>后视镜事业部</v>
          </cell>
          <cell r="H202" t="str">
            <v>注塑车间</v>
          </cell>
          <cell r="I202" t="str">
            <v>操作工</v>
          </cell>
          <cell r="J202" t="str">
            <v>/</v>
          </cell>
          <cell r="K202" t="str">
            <v>河北</v>
          </cell>
          <cell r="L202" t="str">
            <v>河北工厂</v>
          </cell>
          <cell r="M202" t="str">
            <v>劳动合同</v>
          </cell>
          <cell r="N202" t="str">
            <v>是</v>
          </cell>
          <cell r="O202" t="str">
            <v>否</v>
          </cell>
          <cell r="P202" t="str">
            <v>正式工</v>
          </cell>
          <cell r="Q202" t="str">
            <v>生产类</v>
          </cell>
          <cell r="R202" t="str">
            <v>直接人员</v>
          </cell>
          <cell r="S202">
            <v>44252</v>
          </cell>
          <cell r="T202">
            <v>4</v>
          </cell>
        </row>
        <row r="202">
          <cell r="W202" t="str">
            <v>13663279973</v>
          </cell>
          <cell r="X202" t="str">
            <v>配偶</v>
          </cell>
          <cell r="Y202">
            <v>13931726804</v>
          </cell>
          <cell r="Z202" t="str">
            <v>初中</v>
          </cell>
          <cell r="AA202">
            <v>35582</v>
          </cell>
          <cell r="AB202" t="str">
            <v>无</v>
          </cell>
          <cell r="AC202" t="str">
            <v>无</v>
          </cell>
          <cell r="AD202" t="str">
            <v>统招</v>
          </cell>
          <cell r="AE202" t="str">
            <v>初中</v>
          </cell>
          <cell r="AF202">
            <v>35582</v>
          </cell>
          <cell r="AG202" t="str">
            <v>无</v>
          </cell>
          <cell r="AH202" t="str">
            <v>无</v>
          </cell>
          <cell r="AI202" t="str">
            <v>统招</v>
          </cell>
          <cell r="AJ202" t="str">
            <v>汉</v>
          </cell>
          <cell r="AK202" t="str">
            <v>群众</v>
          </cell>
          <cell r="AL202" t="str">
            <v>已婚</v>
          </cell>
          <cell r="AM202" t="str">
            <v>1980-11-18</v>
          </cell>
          <cell r="AN202">
            <v>45</v>
          </cell>
          <cell r="AO202" t="str">
            <v>1997年</v>
          </cell>
          <cell r="AP202" t="str">
            <v>河北</v>
          </cell>
          <cell r="AQ202" t="str">
            <v>河北省沧州市海兴县赵毛陶房庄村</v>
          </cell>
        </row>
        <row r="203">
          <cell r="C203" t="str">
            <v>邓贺文</v>
          </cell>
          <cell r="D203" t="str">
            <v>男</v>
          </cell>
          <cell r="E203" t="str">
            <v>前台</v>
          </cell>
          <cell r="F203" t="str">
            <v>河北光华荣昌汽车部件有限公司</v>
          </cell>
          <cell r="G203" t="str">
            <v>后视镜事业部</v>
          </cell>
          <cell r="H203" t="str">
            <v>注塑车间</v>
          </cell>
          <cell r="I203" t="str">
            <v>入库</v>
          </cell>
          <cell r="J203" t="str">
            <v>/</v>
          </cell>
          <cell r="K203" t="str">
            <v>河北</v>
          </cell>
          <cell r="L203" t="str">
            <v>河北工厂</v>
          </cell>
          <cell r="M203" t="str">
            <v>劳动合同</v>
          </cell>
          <cell r="N203" t="str">
            <v>是</v>
          </cell>
          <cell r="O203" t="str">
            <v>否</v>
          </cell>
          <cell r="P203" t="str">
            <v>正式工</v>
          </cell>
          <cell r="Q203" t="str">
            <v>生产类</v>
          </cell>
          <cell r="R203" t="str">
            <v>直接人员</v>
          </cell>
          <cell r="S203">
            <v>44966</v>
          </cell>
          <cell r="T203">
            <v>2</v>
          </cell>
        </row>
        <row r="203">
          <cell r="W203">
            <v>13292781997</v>
          </cell>
          <cell r="X203" t="str">
            <v>邓振盛</v>
          </cell>
          <cell r="Y203">
            <v>13731738070</v>
          </cell>
          <cell r="Z203" t="str">
            <v>初中</v>
          </cell>
          <cell r="AA203">
            <v>41426</v>
          </cell>
          <cell r="AB203" t="str">
            <v>毕孟中学</v>
          </cell>
          <cell r="AC203" t="str">
            <v>无</v>
          </cell>
          <cell r="AD203" t="str">
            <v>统招</v>
          </cell>
          <cell r="AE203" t="str">
            <v>初中</v>
          </cell>
          <cell r="AF203">
            <v>41426</v>
          </cell>
          <cell r="AG203" t="str">
            <v>毕孟中学</v>
          </cell>
          <cell r="AH203" t="str">
            <v>无</v>
          </cell>
          <cell r="AI203" t="str">
            <v>统招</v>
          </cell>
          <cell r="AJ203" t="str">
            <v>汉</v>
          </cell>
          <cell r="AK203" t="str">
            <v>群众</v>
          </cell>
          <cell r="AL203" t="str">
            <v>未婚</v>
          </cell>
          <cell r="AM203" t="str">
            <v>1998-01-01</v>
          </cell>
          <cell r="AN203">
            <v>27</v>
          </cell>
        </row>
        <row r="203">
          <cell r="AP203" t="str">
            <v>河北</v>
          </cell>
          <cell r="AQ203" t="str">
            <v>河北省黄市常郭镇中排村196号</v>
          </cell>
        </row>
        <row r="204">
          <cell r="C204" t="str">
            <v>张如珍</v>
          </cell>
          <cell r="D204" t="str">
            <v>女</v>
          </cell>
          <cell r="E204" t="str">
            <v>前台</v>
          </cell>
          <cell r="F204" t="str">
            <v>河北光华荣昌汽车部件有限公司</v>
          </cell>
          <cell r="G204" t="str">
            <v>后视镜事业部</v>
          </cell>
          <cell r="H204" t="str">
            <v>注塑车间</v>
          </cell>
          <cell r="I204" t="str">
            <v>操作工</v>
          </cell>
          <cell r="J204" t="str">
            <v>/</v>
          </cell>
          <cell r="K204" t="str">
            <v>河北</v>
          </cell>
          <cell r="L204" t="str">
            <v>天津宏达翔科技有限公司</v>
          </cell>
          <cell r="M204" t="str">
            <v>劳务派遣</v>
          </cell>
          <cell r="N204" t="str">
            <v>是</v>
          </cell>
          <cell r="O204" t="str">
            <v>否</v>
          </cell>
          <cell r="P204" t="str">
            <v>劳务派遣</v>
          </cell>
          <cell r="Q204" t="str">
            <v>生产类</v>
          </cell>
          <cell r="R204" t="str">
            <v>直接人员</v>
          </cell>
          <cell r="S204">
            <v>44559</v>
          </cell>
          <cell r="T204">
            <v>3</v>
          </cell>
        </row>
        <row r="204">
          <cell r="W204" t="str">
            <v>13633179421</v>
          </cell>
          <cell r="X204" t="str">
            <v>配偶</v>
          </cell>
          <cell r="Y204">
            <v>13831745438</v>
          </cell>
          <cell r="Z204" t="str">
            <v>初中</v>
          </cell>
          <cell r="AA204">
            <v>31564</v>
          </cell>
          <cell r="AB204" t="str">
            <v>兴济中学</v>
          </cell>
          <cell r="AC204" t="str">
            <v>无</v>
          </cell>
          <cell r="AD204" t="str">
            <v>统招</v>
          </cell>
          <cell r="AE204" t="str">
            <v>初中</v>
          </cell>
          <cell r="AF204">
            <v>31564</v>
          </cell>
          <cell r="AG204" t="str">
            <v>兴济中学</v>
          </cell>
          <cell r="AH204" t="str">
            <v>无</v>
          </cell>
          <cell r="AI204" t="str">
            <v>统招</v>
          </cell>
        </row>
        <row r="204">
          <cell r="AM204" t="str">
            <v>1972-02-03</v>
          </cell>
          <cell r="AN204">
            <v>53</v>
          </cell>
          <cell r="AO204" t="str">
            <v>1986年</v>
          </cell>
          <cell r="AP204" t="str">
            <v>河北</v>
          </cell>
          <cell r="AQ204" t="str">
            <v>黄骅市官庄吴庄子东排</v>
          </cell>
        </row>
        <row r="205">
          <cell r="C205" t="str">
            <v>王秀翠</v>
          </cell>
          <cell r="D205" t="str">
            <v>女</v>
          </cell>
          <cell r="E205" t="str">
            <v>前台</v>
          </cell>
          <cell r="F205" t="str">
            <v>河北光华荣昌汽车部件有限公司</v>
          </cell>
          <cell r="G205" t="str">
            <v>后视镜事业部</v>
          </cell>
          <cell r="H205" t="str">
            <v>后视镜组装车间</v>
          </cell>
          <cell r="I205" t="str">
            <v>班组长</v>
          </cell>
          <cell r="J205" t="str">
            <v>/</v>
          </cell>
          <cell r="K205" t="str">
            <v>河北</v>
          </cell>
          <cell r="L205" t="str">
            <v>河北工厂</v>
          </cell>
          <cell r="M205" t="str">
            <v>劳动合同</v>
          </cell>
          <cell r="N205" t="str">
            <v>是</v>
          </cell>
          <cell r="O205" t="str">
            <v>否</v>
          </cell>
          <cell r="P205" t="str">
            <v>正式工</v>
          </cell>
          <cell r="Q205" t="str">
            <v>生产类</v>
          </cell>
          <cell r="R205" t="str">
            <v>直接人员</v>
          </cell>
          <cell r="S205">
            <v>40575</v>
          </cell>
          <cell r="T205">
            <v>14</v>
          </cell>
        </row>
        <row r="205">
          <cell r="W205">
            <v>15530432066</v>
          </cell>
          <cell r="X205" t="str">
            <v>配偶</v>
          </cell>
          <cell r="Y205">
            <v>13785492260</v>
          </cell>
          <cell r="Z205" t="str">
            <v>初中</v>
          </cell>
          <cell r="AA205">
            <v>35612</v>
          </cell>
          <cell r="AB205" t="str">
            <v>常郭中学</v>
          </cell>
          <cell r="AC205" t="str">
            <v>无</v>
          </cell>
          <cell r="AD205" t="str">
            <v>统招</v>
          </cell>
          <cell r="AE205" t="str">
            <v>初中</v>
          </cell>
          <cell r="AF205">
            <v>35612</v>
          </cell>
          <cell r="AG205" t="str">
            <v>常郭中学</v>
          </cell>
          <cell r="AH205" t="str">
            <v>无</v>
          </cell>
          <cell r="AI205" t="str">
            <v>统招</v>
          </cell>
          <cell r="AJ205" t="str">
            <v>汉</v>
          </cell>
          <cell r="AK205" t="str">
            <v>群众</v>
          </cell>
          <cell r="AL205" t="str">
            <v>已婚</v>
          </cell>
          <cell r="AM205" t="str">
            <v>1982-03-28</v>
          </cell>
          <cell r="AN205">
            <v>43</v>
          </cell>
          <cell r="AO205" t="str">
            <v>1999年</v>
          </cell>
          <cell r="AP205" t="str">
            <v>河北</v>
          </cell>
          <cell r="AQ205" t="str">
            <v>河北省黄骅市常郭镇后尚庄村160号</v>
          </cell>
        </row>
        <row r="206">
          <cell r="C206" t="str">
            <v>董广新</v>
          </cell>
          <cell r="D206" t="str">
            <v>男</v>
          </cell>
          <cell r="E206" t="str">
            <v>前台</v>
          </cell>
          <cell r="F206" t="str">
            <v>河北光华荣昌汽车部件有限公司</v>
          </cell>
          <cell r="G206" t="str">
            <v>后视镜事业部</v>
          </cell>
          <cell r="H206" t="str">
            <v>后视镜组装车间</v>
          </cell>
          <cell r="I206" t="str">
            <v>班组长</v>
          </cell>
          <cell r="J206" t="str">
            <v>/</v>
          </cell>
          <cell r="K206" t="str">
            <v>河北</v>
          </cell>
          <cell r="L206" t="str">
            <v>河北工厂</v>
          </cell>
          <cell r="M206" t="str">
            <v>劳动合同</v>
          </cell>
          <cell r="N206" t="str">
            <v>是</v>
          </cell>
          <cell r="O206" t="str">
            <v>否</v>
          </cell>
          <cell r="P206" t="str">
            <v>正式工</v>
          </cell>
          <cell r="Q206" t="str">
            <v>生产类</v>
          </cell>
          <cell r="R206" t="str">
            <v>直接人员</v>
          </cell>
          <cell r="S206">
            <v>43885</v>
          </cell>
          <cell r="T206">
            <v>5</v>
          </cell>
        </row>
        <row r="206">
          <cell r="W206">
            <v>15533760172</v>
          </cell>
          <cell r="X206" t="str">
            <v>父亲</v>
          </cell>
          <cell r="Y206">
            <v>13230776880</v>
          </cell>
          <cell r="Z206" t="str">
            <v>中专</v>
          </cell>
          <cell r="AA206">
            <v>41426</v>
          </cell>
          <cell r="AB206" t="str">
            <v>职教中心</v>
          </cell>
          <cell r="AC206" t="str">
            <v>汽车运用与维修</v>
          </cell>
          <cell r="AD206" t="str">
            <v>统招</v>
          </cell>
          <cell r="AE206" t="str">
            <v>中专</v>
          </cell>
          <cell r="AF206">
            <v>41426</v>
          </cell>
          <cell r="AG206" t="str">
            <v>职教中心</v>
          </cell>
          <cell r="AH206" t="str">
            <v>汽车运用与维修</v>
          </cell>
          <cell r="AI206" t="str">
            <v>统招</v>
          </cell>
          <cell r="AJ206" t="str">
            <v>汉</v>
          </cell>
          <cell r="AK206" t="str">
            <v>群众</v>
          </cell>
          <cell r="AL206" t="str">
            <v>未婚</v>
          </cell>
          <cell r="AM206" t="str">
            <v>1996-04-13</v>
          </cell>
          <cell r="AN206">
            <v>29</v>
          </cell>
          <cell r="AO206" t="str">
            <v>2014年</v>
          </cell>
          <cell r="AP206" t="str">
            <v>河北</v>
          </cell>
          <cell r="AQ206" t="str">
            <v>河北省黄骅市官庄王吉庄村439号</v>
          </cell>
        </row>
        <row r="207">
          <cell r="C207" t="str">
            <v>王彦华</v>
          </cell>
          <cell r="D207" t="str">
            <v>女</v>
          </cell>
          <cell r="E207" t="str">
            <v>前台</v>
          </cell>
          <cell r="F207" t="str">
            <v>河北光华荣昌汽车部件有限公司</v>
          </cell>
          <cell r="G207" t="str">
            <v>座椅事业一部--座椅厂</v>
          </cell>
          <cell r="H207" t="str">
            <v>发泡车间</v>
          </cell>
          <cell r="I207" t="str">
            <v>检验员</v>
          </cell>
          <cell r="J207" t="str">
            <v>/</v>
          </cell>
          <cell r="K207" t="str">
            <v>河北</v>
          </cell>
          <cell r="L207" t="str">
            <v>河北工厂</v>
          </cell>
          <cell r="M207" t="str">
            <v>劳动合同</v>
          </cell>
          <cell r="N207" t="str">
            <v>是</v>
          </cell>
          <cell r="O207" t="str">
            <v>否</v>
          </cell>
          <cell r="P207" t="str">
            <v>正式工</v>
          </cell>
          <cell r="Q207" t="str">
            <v>生产类</v>
          </cell>
          <cell r="R207" t="str">
            <v>直接人员</v>
          </cell>
          <cell r="S207">
            <v>44688</v>
          </cell>
          <cell r="T207">
            <v>3</v>
          </cell>
          <cell r="U207">
            <v>45413</v>
          </cell>
          <cell r="V207" t="str">
            <v>调入</v>
          </cell>
          <cell r="W207" t="str">
            <v>18000479493</v>
          </cell>
          <cell r="X207" t="str">
            <v>配偶</v>
          </cell>
          <cell r="Y207" t="str">
            <v>17745990678</v>
          </cell>
          <cell r="Z207" t="str">
            <v>初中</v>
          </cell>
          <cell r="AA207">
            <v>38139</v>
          </cell>
          <cell r="AB207" t="str">
            <v>山东望鲁集西街中学</v>
          </cell>
          <cell r="AC207" t="str">
            <v>无</v>
          </cell>
          <cell r="AD207" t="str">
            <v>统招</v>
          </cell>
          <cell r="AE207" t="str">
            <v>初中</v>
          </cell>
          <cell r="AF207">
            <v>38139</v>
          </cell>
          <cell r="AG207" t="str">
            <v>山东望鲁集西街中学</v>
          </cell>
          <cell r="AH207" t="str">
            <v>无</v>
          </cell>
          <cell r="AI207" t="str">
            <v>统招</v>
          </cell>
          <cell r="AJ207" t="str">
            <v>汉</v>
          </cell>
          <cell r="AK207" t="str">
            <v>群众</v>
          </cell>
          <cell r="AL207" t="str">
            <v>已婚</v>
          </cell>
          <cell r="AM207" t="str">
            <v>1984-11-04</v>
          </cell>
          <cell r="AN207">
            <v>41</v>
          </cell>
          <cell r="AO207" t="str">
            <v>2005年</v>
          </cell>
          <cell r="AP207" t="str">
            <v>河北</v>
          </cell>
          <cell r="AQ207" t="str">
            <v>山东省曹县蔡楼镇望鲁集北街行政村北街141号</v>
          </cell>
        </row>
        <row r="208">
          <cell r="C208" t="str">
            <v>高换清</v>
          </cell>
          <cell r="D208" t="str">
            <v>女</v>
          </cell>
          <cell r="E208" t="str">
            <v>前台</v>
          </cell>
          <cell r="F208" t="str">
            <v>河北光华荣昌汽车部件有限公司</v>
          </cell>
          <cell r="G208" t="str">
            <v>后视镜事业部</v>
          </cell>
          <cell r="H208" t="str">
            <v>后视镜组装车间</v>
          </cell>
          <cell r="I208" t="str">
            <v>重卡 组装</v>
          </cell>
          <cell r="J208" t="str">
            <v>/</v>
          </cell>
          <cell r="K208" t="str">
            <v>河北</v>
          </cell>
          <cell r="L208" t="str">
            <v>河北工厂</v>
          </cell>
          <cell r="M208" t="str">
            <v>劳动合同</v>
          </cell>
          <cell r="N208" t="str">
            <v>是</v>
          </cell>
          <cell r="O208" t="str">
            <v>否</v>
          </cell>
          <cell r="P208" t="str">
            <v>正式工</v>
          </cell>
          <cell r="Q208" t="str">
            <v>生产类</v>
          </cell>
          <cell r="R208" t="str">
            <v>直接人员</v>
          </cell>
          <cell r="S208">
            <v>42770</v>
          </cell>
          <cell r="T208">
            <v>8</v>
          </cell>
        </row>
        <row r="208">
          <cell r="W208">
            <v>18233777983</v>
          </cell>
          <cell r="X208" t="str">
            <v>配偶</v>
          </cell>
          <cell r="Y208">
            <v>15932728234</v>
          </cell>
          <cell r="Z208" t="str">
            <v>初中</v>
          </cell>
          <cell r="AA208">
            <v>38139</v>
          </cell>
          <cell r="AB208" t="str">
            <v>留舍中学</v>
          </cell>
          <cell r="AC208" t="str">
            <v>无</v>
          </cell>
          <cell r="AD208" t="str">
            <v>统招</v>
          </cell>
          <cell r="AE208" t="str">
            <v>初中</v>
          </cell>
          <cell r="AF208">
            <v>38139</v>
          </cell>
          <cell r="AG208" t="str">
            <v>留舍中学</v>
          </cell>
          <cell r="AH208" t="str">
            <v>无</v>
          </cell>
          <cell r="AI208" t="str">
            <v>统招</v>
          </cell>
          <cell r="AJ208" t="str">
            <v>汉</v>
          </cell>
          <cell r="AK208" t="str">
            <v>群众</v>
          </cell>
          <cell r="AL208" t="str">
            <v>已婚</v>
          </cell>
          <cell r="AM208" t="str">
            <v>1988-01-13</v>
          </cell>
          <cell r="AN208">
            <v>37</v>
          </cell>
          <cell r="AO208" t="str">
            <v>2005年</v>
          </cell>
          <cell r="AP208" t="str">
            <v>河北</v>
          </cell>
          <cell r="AQ208" t="str">
            <v>河北省沧州市盐山县边务乡吕龙潭村254号</v>
          </cell>
        </row>
        <row r="209">
          <cell r="C209" t="str">
            <v>邓淑荣</v>
          </cell>
          <cell r="D209" t="str">
            <v>女</v>
          </cell>
          <cell r="E209" t="str">
            <v>前台</v>
          </cell>
          <cell r="F209" t="str">
            <v>河北光华荣昌汽车部件有限公司</v>
          </cell>
          <cell r="G209" t="str">
            <v>后视镜事业部</v>
          </cell>
          <cell r="H209" t="str">
            <v>后视镜组装车间</v>
          </cell>
          <cell r="I209" t="str">
            <v>重卡 组装</v>
          </cell>
          <cell r="J209" t="str">
            <v>/</v>
          </cell>
          <cell r="K209" t="str">
            <v>河北</v>
          </cell>
          <cell r="L209" t="str">
            <v>河北工厂</v>
          </cell>
          <cell r="M209" t="str">
            <v>劳动合同</v>
          </cell>
          <cell r="N209" t="str">
            <v>是</v>
          </cell>
          <cell r="O209" t="str">
            <v>否</v>
          </cell>
          <cell r="P209" t="str">
            <v>正式工</v>
          </cell>
          <cell r="Q209" t="str">
            <v>生产类</v>
          </cell>
          <cell r="R209" t="str">
            <v>直接人员</v>
          </cell>
          <cell r="S209">
            <v>40210</v>
          </cell>
          <cell r="T209">
            <v>15</v>
          </cell>
        </row>
        <row r="209">
          <cell r="W209">
            <v>15613730948</v>
          </cell>
          <cell r="X209" t="str">
            <v>配偶</v>
          </cell>
          <cell r="Y209">
            <v>15233077377</v>
          </cell>
          <cell r="Z209" t="str">
            <v>初中</v>
          </cell>
          <cell r="AA209">
            <v>33756</v>
          </cell>
          <cell r="AB209" t="str">
            <v>常郭中学</v>
          </cell>
          <cell r="AC209" t="str">
            <v>无</v>
          </cell>
          <cell r="AD209" t="str">
            <v>统招</v>
          </cell>
          <cell r="AE209" t="str">
            <v>初中</v>
          </cell>
          <cell r="AF209">
            <v>33756</v>
          </cell>
          <cell r="AG209" t="str">
            <v>常郭中学</v>
          </cell>
          <cell r="AH209" t="str">
            <v>无</v>
          </cell>
          <cell r="AI209" t="str">
            <v>统招</v>
          </cell>
          <cell r="AJ209" t="str">
            <v>汉</v>
          </cell>
          <cell r="AK209" t="str">
            <v>群众</v>
          </cell>
          <cell r="AL209" t="str">
            <v>已婚</v>
          </cell>
          <cell r="AM209" t="str">
            <v>1977-06-29</v>
          </cell>
          <cell r="AN209">
            <v>48</v>
          </cell>
          <cell r="AO209" t="str">
            <v>1993年</v>
          </cell>
          <cell r="AP209" t="str">
            <v>河北</v>
          </cell>
          <cell r="AQ209" t="str">
            <v>河北省黄骅市常郭镇乔庄子村26号</v>
          </cell>
        </row>
        <row r="210">
          <cell r="C210" t="str">
            <v>白月</v>
          </cell>
          <cell r="D210" t="str">
            <v>女</v>
          </cell>
          <cell r="E210" t="str">
            <v>前台</v>
          </cell>
          <cell r="F210" t="str">
            <v>河北光华荣昌汽车部件有限公司</v>
          </cell>
          <cell r="G210" t="str">
            <v>后视镜事业部</v>
          </cell>
          <cell r="H210" t="str">
            <v>后视镜组装车间</v>
          </cell>
          <cell r="I210" t="str">
            <v>重卡 组装</v>
          </cell>
          <cell r="J210" t="str">
            <v>/</v>
          </cell>
          <cell r="K210" t="str">
            <v>河北</v>
          </cell>
          <cell r="L210" t="str">
            <v>河北工厂</v>
          </cell>
          <cell r="M210" t="str">
            <v>劳动合同</v>
          </cell>
          <cell r="N210" t="str">
            <v>是</v>
          </cell>
          <cell r="O210" t="str">
            <v>否</v>
          </cell>
          <cell r="P210" t="str">
            <v>正式工</v>
          </cell>
          <cell r="Q210" t="str">
            <v>生产类</v>
          </cell>
          <cell r="R210" t="str">
            <v>直接人员</v>
          </cell>
          <cell r="S210">
            <v>44271</v>
          </cell>
          <cell r="T210">
            <v>4</v>
          </cell>
        </row>
        <row r="210">
          <cell r="W210">
            <v>15632756916</v>
          </cell>
          <cell r="X210" t="str">
            <v>配偶</v>
          </cell>
          <cell r="Y210">
            <v>13191996695</v>
          </cell>
          <cell r="Z210" t="str">
            <v>初中</v>
          </cell>
          <cell r="AA210">
            <v>34851</v>
          </cell>
          <cell r="AB210" t="str">
            <v>齐家务中学</v>
          </cell>
          <cell r="AC210" t="str">
            <v>无</v>
          </cell>
          <cell r="AD210" t="str">
            <v>统招</v>
          </cell>
          <cell r="AE210" t="str">
            <v>初中</v>
          </cell>
          <cell r="AF210">
            <v>34851</v>
          </cell>
          <cell r="AG210" t="str">
            <v>齐家务中学</v>
          </cell>
          <cell r="AH210" t="str">
            <v>无</v>
          </cell>
          <cell r="AI210" t="str">
            <v>统招</v>
          </cell>
          <cell r="AJ210" t="str">
            <v>汉</v>
          </cell>
          <cell r="AK210" t="str">
            <v>群众</v>
          </cell>
          <cell r="AL210" t="str">
            <v>已婚</v>
          </cell>
          <cell r="AM210" t="str">
            <v>1977-09-12</v>
          </cell>
          <cell r="AN210">
            <v>48</v>
          </cell>
          <cell r="AO210" t="str">
            <v>1995年</v>
          </cell>
          <cell r="AP210" t="str">
            <v>河北</v>
          </cell>
          <cell r="AQ210" t="str">
            <v>河北省黄骅市齐家务乡西巨官村</v>
          </cell>
        </row>
        <row r="211">
          <cell r="C211" t="str">
            <v>陈淑贞</v>
          </cell>
          <cell r="D211" t="str">
            <v>女</v>
          </cell>
          <cell r="E211" t="str">
            <v>前台</v>
          </cell>
          <cell r="F211" t="str">
            <v>河北光华荣昌汽车部件有限公司</v>
          </cell>
          <cell r="G211" t="str">
            <v>后视镜事业部</v>
          </cell>
          <cell r="H211" t="str">
            <v>后视镜组装车间</v>
          </cell>
          <cell r="I211" t="str">
            <v>重卡 组装</v>
          </cell>
          <cell r="J211" t="str">
            <v>/</v>
          </cell>
          <cell r="K211" t="str">
            <v>河北</v>
          </cell>
          <cell r="L211" t="str">
            <v>河北工厂</v>
          </cell>
          <cell r="M211" t="str">
            <v>劳动合同</v>
          </cell>
          <cell r="N211" t="str">
            <v>是</v>
          </cell>
          <cell r="O211" t="str">
            <v>否</v>
          </cell>
          <cell r="P211" t="str">
            <v>正式工</v>
          </cell>
          <cell r="Q211" t="str">
            <v>生产类</v>
          </cell>
          <cell r="R211" t="str">
            <v>直接人员</v>
          </cell>
          <cell r="S211">
            <v>44281</v>
          </cell>
          <cell r="T211">
            <v>4</v>
          </cell>
        </row>
        <row r="211">
          <cell r="W211">
            <v>15833757039</v>
          </cell>
          <cell r="X211" t="str">
            <v>姐弟</v>
          </cell>
          <cell r="Y211">
            <v>18632738345</v>
          </cell>
          <cell r="Z211" t="str">
            <v>初中</v>
          </cell>
          <cell r="AA211">
            <v>34121</v>
          </cell>
          <cell r="AB211" t="str">
            <v>常郭中学</v>
          </cell>
          <cell r="AC211" t="str">
            <v>无</v>
          </cell>
          <cell r="AD211" t="str">
            <v>统招</v>
          </cell>
          <cell r="AE211" t="str">
            <v>初中</v>
          </cell>
          <cell r="AF211">
            <v>34121</v>
          </cell>
          <cell r="AG211" t="str">
            <v>常郭中学</v>
          </cell>
          <cell r="AH211" t="str">
            <v>无</v>
          </cell>
          <cell r="AI211" t="str">
            <v>统招</v>
          </cell>
          <cell r="AJ211" t="str">
            <v>汉</v>
          </cell>
          <cell r="AK211" t="str">
            <v>群众</v>
          </cell>
          <cell r="AL211" t="str">
            <v>未婚</v>
          </cell>
          <cell r="AM211" t="str">
            <v>1980-12-13</v>
          </cell>
          <cell r="AN211">
            <v>44</v>
          </cell>
          <cell r="AO211" t="str">
            <v>1993年</v>
          </cell>
          <cell r="AP211" t="str">
            <v>河北</v>
          </cell>
          <cell r="AQ211" t="str">
            <v>河北省黄骅市常郭镇王芹地村</v>
          </cell>
        </row>
        <row r="212">
          <cell r="C212" t="str">
            <v>刘海凤</v>
          </cell>
          <cell r="D212" t="str">
            <v>女</v>
          </cell>
          <cell r="E212" t="str">
            <v>前台</v>
          </cell>
          <cell r="F212" t="str">
            <v>河北光华荣昌汽车部件有限公司</v>
          </cell>
          <cell r="G212" t="str">
            <v>后视镜事业部</v>
          </cell>
          <cell r="H212" t="str">
            <v>后视镜组装车间</v>
          </cell>
          <cell r="I212" t="str">
            <v>乘用车 组装</v>
          </cell>
          <cell r="J212" t="str">
            <v>/</v>
          </cell>
          <cell r="K212" t="str">
            <v>河北</v>
          </cell>
          <cell r="L212" t="str">
            <v>河北工厂</v>
          </cell>
          <cell r="M212" t="str">
            <v>劳动合同</v>
          </cell>
          <cell r="N212" t="str">
            <v>是</v>
          </cell>
          <cell r="O212" t="str">
            <v>否</v>
          </cell>
          <cell r="P212" t="str">
            <v>正式工</v>
          </cell>
          <cell r="Q212" t="str">
            <v>生产类</v>
          </cell>
          <cell r="R212" t="str">
            <v>直接人员</v>
          </cell>
          <cell r="S212">
            <v>39500</v>
          </cell>
          <cell r="T212">
            <v>17</v>
          </cell>
        </row>
        <row r="212">
          <cell r="W212">
            <v>15030718600</v>
          </cell>
          <cell r="X212" t="str">
            <v>配偶</v>
          </cell>
          <cell r="Y212">
            <v>15533760004</v>
          </cell>
          <cell r="Z212" t="str">
            <v>初中</v>
          </cell>
          <cell r="AA212">
            <v>33756</v>
          </cell>
          <cell r="AB212" t="str">
            <v>常郭中学</v>
          </cell>
          <cell r="AC212" t="str">
            <v>无</v>
          </cell>
          <cell r="AD212" t="str">
            <v>统招</v>
          </cell>
          <cell r="AE212" t="str">
            <v>初中</v>
          </cell>
          <cell r="AF212">
            <v>33756</v>
          </cell>
          <cell r="AG212" t="str">
            <v>常郭中学</v>
          </cell>
          <cell r="AH212" t="str">
            <v>无</v>
          </cell>
          <cell r="AI212" t="str">
            <v>统招</v>
          </cell>
          <cell r="AJ212" t="str">
            <v>汉</v>
          </cell>
          <cell r="AK212" t="str">
            <v>群众</v>
          </cell>
          <cell r="AL212" t="str">
            <v>已婚</v>
          </cell>
          <cell r="AM212" t="str">
            <v>1977-10-08</v>
          </cell>
          <cell r="AN212">
            <v>48</v>
          </cell>
          <cell r="AO212" t="str">
            <v>1993年</v>
          </cell>
          <cell r="AP212" t="str">
            <v>河北</v>
          </cell>
          <cell r="AQ212" t="str">
            <v>河北省黄骅市常郭镇前尚村321号</v>
          </cell>
        </row>
        <row r="213">
          <cell r="C213" t="str">
            <v>李跃茹</v>
          </cell>
          <cell r="D213" t="str">
            <v>女</v>
          </cell>
          <cell r="E213" t="str">
            <v>前台</v>
          </cell>
          <cell r="F213" t="str">
            <v>河北光华荣昌汽车部件有限公司</v>
          </cell>
          <cell r="G213" t="str">
            <v>后视镜事业部</v>
          </cell>
          <cell r="H213" t="str">
            <v>后视镜组装车间</v>
          </cell>
          <cell r="I213" t="str">
            <v>乘用车 组装</v>
          </cell>
          <cell r="J213" t="str">
            <v>/</v>
          </cell>
          <cell r="K213" t="str">
            <v>河北</v>
          </cell>
          <cell r="L213" t="str">
            <v>河北工厂</v>
          </cell>
          <cell r="M213" t="str">
            <v>劳动合同</v>
          </cell>
          <cell r="N213" t="str">
            <v>是</v>
          </cell>
          <cell r="O213" t="str">
            <v>否</v>
          </cell>
          <cell r="P213" t="str">
            <v>正式工</v>
          </cell>
          <cell r="Q213" t="str">
            <v>生产类</v>
          </cell>
          <cell r="R213" t="str">
            <v>直接人员</v>
          </cell>
          <cell r="S213">
            <v>42478</v>
          </cell>
          <cell r="T213">
            <v>9</v>
          </cell>
        </row>
        <row r="213">
          <cell r="W213">
            <v>13111756109</v>
          </cell>
          <cell r="X213" t="str">
            <v>配偶</v>
          </cell>
          <cell r="Y213">
            <v>15930787228</v>
          </cell>
          <cell r="Z213" t="str">
            <v>中专</v>
          </cell>
          <cell r="AA213">
            <v>37773</v>
          </cell>
          <cell r="AB213" t="str">
            <v>河北省沧州工业学校</v>
          </cell>
          <cell r="AC213" t="str">
            <v>化工</v>
          </cell>
          <cell r="AD213" t="str">
            <v>统招</v>
          </cell>
          <cell r="AE213" t="str">
            <v>中专</v>
          </cell>
          <cell r="AF213">
            <v>37773</v>
          </cell>
          <cell r="AG213" t="str">
            <v>河北省沧州工业学校</v>
          </cell>
          <cell r="AH213" t="str">
            <v>化工</v>
          </cell>
          <cell r="AI213" t="str">
            <v>统招</v>
          </cell>
          <cell r="AJ213" t="str">
            <v>汉</v>
          </cell>
          <cell r="AK213" t="str">
            <v>群众</v>
          </cell>
          <cell r="AL213" t="str">
            <v>已婚</v>
          </cell>
          <cell r="AM213" t="str">
            <v>1982-06-27</v>
          </cell>
          <cell r="AN213">
            <v>43</v>
          </cell>
          <cell r="AO213" t="str">
            <v>2003年</v>
          </cell>
          <cell r="AP213" t="str">
            <v>河北</v>
          </cell>
          <cell r="AQ213" t="str">
            <v>河北省黄骅市羊二庄镇许官村122号</v>
          </cell>
        </row>
        <row r="214">
          <cell r="C214" t="str">
            <v>孙桂平</v>
          </cell>
          <cell r="D214" t="str">
            <v>女</v>
          </cell>
          <cell r="E214" t="str">
            <v>前台</v>
          </cell>
          <cell r="F214" t="str">
            <v>河北光华荣昌汽车部件有限公司</v>
          </cell>
          <cell r="G214" t="str">
            <v>后视镜事业部</v>
          </cell>
          <cell r="H214" t="str">
            <v>后视镜组装车间</v>
          </cell>
          <cell r="I214" t="str">
            <v>班组长</v>
          </cell>
          <cell r="J214" t="str">
            <v>/</v>
          </cell>
          <cell r="K214" t="str">
            <v>河北</v>
          </cell>
          <cell r="L214" t="str">
            <v>河北工厂</v>
          </cell>
          <cell r="M214" t="str">
            <v>劳动合同</v>
          </cell>
          <cell r="N214" t="str">
            <v>是</v>
          </cell>
          <cell r="O214" t="str">
            <v>否</v>
          </cell>
          <cell r="P214" t="str">
            <v>正式工</v>
          </cell>
          <cell r="Q214" t="str">
            <v>生产类</v>
          </cell>
          <cell r="R214" t="str">
            <v>直接人员</v>
          </cell>
          <cell r="S214">
            <v>42430</v>
          </cell>
          <cell r="T214">
            <v>9</v>
          </cell>
        </row>
        <row r="214">
          <cell r="W214">
            <v>18232732987</v>
          </cell>
          <cell r="X214" t="str">
            <v>配偶</v>
          </cell>
          <cell r="Y214">
            <v>15132702311</v>
          </cell>
          <cell r="Z214" t="str">
            <v>中专</v>
          </cell>
          <cell r="AA214">
            <v>37408</v>
          </cell>
          <cell r="AB214" t="str">
            <v>职教中心</v>
          </cell>
          <cell r="AC214" t="str">
            <v>化工</v>
          </cell>
          <cell r="AD214" t="str">
            <v>统招</v>
          </cell>
          <cell r="AE214" t="str">
            <v>中专</v>
          </cell>
          <cell r="AF214">
            <v>37408</v>
          </cell>
          <cell r="AG214" t="str">
            <v>职教中心</v>
          </cell>
          <cell r="AH214" t="str">
            <v>化工</v>
          </cell>
          <cell r="AI214" t="str">
            <v>统招</v>
          </cell>
          <cell r="AJ214" t="str">
            <v>汉</v>
          </cell>
          <cell r="AK214" t="str">
            <v>群众</v>
          </cell>
          <cell r="AL214" t="str">
            <v>已婚</v>
          </cell>
          <cell r="AM214" t="str">
            <v>1984-02-05</v>
          </cell>
          <cell r="AN214">
            <v>41</v>
          </cell>
          <cell r="AO214" t="str">
            <v>2002年</v>
          </cell>
          <cell r="AP214" t="str">
            <v>河北</v>
          </cell>
          <cell r="AQ214" t="str">
            <v>河北省黄骅市常郭镇中泊庄村175号</v>
          </cell>
        </row>
        <row r="215">
          <cell r="C215" t="str">
            <v>刘二平</v>
          </cell>
          <cell r="D215" t="str">
            <v>女</v>
          </cell>
          <cell r="E215" t="str">
            <v>前台</v>
          </cell>
          <cell r="F215" t="str">
            <v>河北光华荣昌汽车部件有限公司</v>
          </cell>
          <cell r="G215" t="str">
            <v>后视镜事业部</v>
          </cell>
          <cell r="H215" t="str">
            <v>后视镜组装车间</v>
          </cell>
          <cell r="I215" t="str">
            <v>乘用车 组装</v>
          </cell>
          <cell r="J215" t="str">
            <v>/</v>
          </cell>
          <cell r="K215" t="str">
            <v>河北</v>
          </cell>
          <cell r="L215" t="str">
            <v>河北工厂</v>
          </cell>
          <cell r="M215" t="str">
            <v>劳动合同</v>
          </cell>
          <cell r="N215" t="str">
            <v>是</v>
          </cell>
          <cell r="O215" t="str">
            <v>否</v>
          </cell>
          <cell r="P215" t="str">
            <v>正式工</v>
          </cell>
          <cell r="Q215" t="str">
            <v>生产类</v>
          </cell>
          <cell r="R215" t="str">
            <v>直接人员</v>
          </cell>
          <cell r="S215">
            <v>42770</v>
          </cell>
          <cell r="T215">
            <v>8</v>
          </cell>
        </row>
        <row r="215">
          <cell r="W215">
            <v>18730757490</v>
          </cell>
          <cell r="X215" t="str">
            <v>配偶</v>
          </cell>
          <cell r="Y215">
            <v>18232702367</v>
          </cell>
          <cell r="Z215" t="str">
            <v>初中</v>
          </cell>
          <cell r="AA215">
            <v>36678</v>
          </cell>
          <cell r="AB215" t="str">
            <v>赵村中学</v>
          </cell>
          <cell r="AC215" t="str">
            <v>无</v>
          </cell>
          <cell r="AD215" t="str">
            <v>统招</v>
          </cell>
          <cell r="AE215" t="str">
            <v>初中</v>
          </cell>
          <cell r="AF215">
            <v>36678</v>
          </cell>
          <cell r="AG215" t="str">
            <v>赵村中学</v>
          </cell>
          <cell r="AH215" t="str">
            <v>无</v>
          </cell>
          <cell r="AI215" t="str">
            <v>统招</v>
          </cell>
          <cell r="AJ215" t="str">
            <v>汉</v>
          </cell>
          <cell r="AK215" t="str">
            <v>群众</v>
          </cell>
          <cell r="AL215" t="str">
            <v>已婚</v>
          </cell>
          <cell r="AM215" t="str">
            <v>1984-01-25</v>
          </cell>
          <cell r="AN215">
            <v>41</v>
          </cell>
          <cell r="AO215" t="str">
            <v>2000年</v>
          </cell>
          <cell r="AP215" t="str">
            <v>河北</v>
          </cell>
          <cell r="AQ215" t="str">
            <v>河北省黄骅市黄骅镇大杨村201号</v>
          </cell>
        </row>
        <row r="216">
          <cell r="C216" t="str">
            <v>姚秀玲</v>
          </cell>
          <cell r="D216" t="str">
            <v>女</v>
          </cell>
          <cell r="E216" t="str">
            <v>前台</v>
          </cell>
          <cell r="F216" t="str">
            <v>河北光华荣昌汽车部件有限公司</v>
          </cell>
          <cell r="G216" t="str">
            <v>后视镜事业部</v>
          </cell>
          <cell r="H216" t="str">
            <v>后视镜组装车间</v>
          </cell>
          <cell r="I216" t="str">
            <v>乘用车 组装</v>
          </cell>
          <cell r="J216" t="str">
            <v>/</v>
          </cell>
          <cell r="K216" t="str">
            <v>河北</v>
          </cell>
          <cell r="L216" t="str">
            <v>河北工厂</v>
          </cell>
          <cell r="M216" t="str">
            <v>劳动合同</v>
          </cell>
          <cell r="N216" t="str">
            <v>是</v>
          </cell>
          <cell r="O216" t="str">
            <v>否</v>
          </cell>
          <cell r="P216" t="str">
            <v>正式工</v>
          </cell>
          <cell r="Q216" t="str">
            <v>质量类</v>
          </cell>
          <cell r="R216" t="str">
            <v>直接人员</v>
          </cell>
          <cell r="S216">
            <v>41604</v>
          </cell>
          <cell r="T216">
            <v>12</v>
          </cell>
        </row>
        <row r="216">
          <cell r="W216">
            <v>15533725608</v>
          </cell>
          <cell r="X216" t="str">
            <v>配偶</v>
          </cell>
          <cell r="Y216">
            <v>13730571915</v>
          </cell>
          <cell r="Z216" t="str">
            <v>初中</v>
          </cell>
          <cell r="AA216">
            <v>36312</v>
          </cell>
          <cell r="AB216" t="str">
            <v>常郭中学</v>
          </cell>
          <cell r="AC216" t="str">
            <v>无</v>
          </cell>
          <cell r="AD216" t="str">
            <v>统招</v>
          </cell>
          <cell r="AE216" t="str">
            <v>初中</v>
          </cell>
          <cell r="AF216">
            <v>36312</v>
          </cell>
          <cell r="AG216" t="str">
            <v>常郭中学</v>
          </cell>
          <cell r="AH216" t="str">
            <v>无</v>
          </cell>
          <cell r="AI216" t="str">
            <v>统招</v>
          </cell>
          <cell r="AJ216" t="str">
            <v>汉</v>
          </cell>
          <cell r="AK216" t="str">
            <v>群众</v>
          </cell>
          <cell r="AL216" t="str">
            <v>已婚</v>
          </cell>
          <cell r="AM216" t="str">
            <v>1984-03-01</v>
          </cell>
          <cell r="AN216">
            <v>41</v>
          </cell>
          <cell r="AO216" t="str">
            <v>2000年</v>
          </cell>
          <cell r="AP216" t="str">
            <v>河北</v>
          </cell>
          <cell r="AQ216" t="str">
            <v>河北省黄骅市常郭镇大赵村142号</v>
          </cell>
        </row>
        <row r="217">
          <cell r="C217" t="str">
            <v>康淑玲</v>
          </cell>
          <cell r="D217" t="str">
            <v>女</v>
          </cell>
          <cell r="E217" t="str">
            <v>前台</v>
          </cell>
          <cell r="F217" t="str">
            <v>河北光华荣昌汽车部件有限公司</v>
          </cell>
          <cell r="G217" t="str">
            <v>后视镜事业部</v>
          </cell>
          <cell r="H217" t="str">
            <v>后视镜组装车间</v>
          </cell>
          <cell r="I217" t="str">
            <v>乘用车 组装</v>
          </cell>
          <cell r="J217" t="str">
            <v>/</v>
          </cell>
          <cell r="K217" t="str">
            <v>河北</v>
          </cell>
          <cell r="L217" t="str">
            <v>河北工厂</v>
          </cell>
          <cell r="M217" t="str">
            <v>劳动合同</v>
          </cell>
          <cell r="N217" t="str">
            <v>是</v>
          </cell>
          <cell r="O217" t="str">
            <v>否</v>
          </cell>
          <cell r="P217" t="str">
            <v>正式工</v>
          </cell>
          <cell r="Q217" t="str">
            <v>生产类</v>
          </cell>
          <cell r="R217" t="str">
            <v>直接人员</v>
          </cell>
          <cell r="S217">
            <v>43770</v>
          </cell>
          <cell r="T217">
            <v>6</v>
          </cell>
        </row>
        <row r="217">
          <cell r="W217">
            <v>18633712382</v>
          </cell>
          <cell r="X217" t="str">
            <v>配偶</v>
          </cell>
          <cell r="Y217">
            <v>17370976678</v>
          </cell>
          <cell r="Z217" t="str">
            <v>初中</v>
          </cell>
          <cell r="AA217">
            <v>38504</v>
          </cell>
          <cell r="AB217" t="str">
            <v>南大港中学</v>
          </cell>
          <cell r="AC217" t="str">
            <v>无</v>
          </cell>
          <cell r="AD217" t="str">
            <v>统招</v>
          </cell>
          <cell r="AE217" t="str">
            <v>初中</v>
          </cell>
          <cell r="AF217">
            <v>38504</v>
          </cell>
          <cell r="AG217" t="str">
            <v>南大港中学</v>
          </cell>
          <cell r="AH217" t="str">
            <v>无</v>
          </cell>
          <cell r="AI217" t="str">
            <v>统招</v>
          </cell>
          <cell r="AJ217" t="str">
            <v>汉</v>
          </cell>
          <cell r="AK217" t="str">
            <v>群众</v>
          </cell>
          <cell r="AL217" t="str">
            <v>已婚</v>
          </cell>
          <cell r="AM217" t="str">
            <v>1991-01-04</v>
          </cell>
          <cell r="AN217">
            <v>34</v>
          </cell>
          <cell r="AO217" t="str">
            <v>2005年</v>
          </cell>
          <cell r="AP217" t="str">
            <v>河北</v>
          </cell>
          <cell r="AQ217" t="str">
            <v>河北省黄骅市滕庄子乡前滕村163号</v>
          </cell>
        </row>
        <row r="218">
          <cell r="C218" t="str">
            <v>张爽</v>
          </cell>
          <cell r="D218" t="str">
            <v>女</v>
          </cell>
          <cell r="E218" t="str">
            <v>前台</v>
          </cell>
          <cell r="F218" t="str">
            <v>河北光华荣昌汽车部件有限公司</v>
          </cell>
          <cell r="G218" t="str">
            <v>后视镜事业部</v>
          </cell>
          <cell r="H218" t="str">
            <v>后视镜组装车间</v>
          </cell>
          <cell r="I218" t="str">
            <v>乘用车 组装</v>
          </cell>
          <cell r="J218" t="str">
            <v>/</v>
          </cell>
          <cell r="K218" t="str">
            <v>河北</v>
          </cell>
          <cell r="L218" t="str">
            <v>河北工厂</v>
          </cell>
          <cell r="M218" t="str">
            <v>劳动合同</v>
          </cell>
          <cell r="N218" t="str">
            <v>是</v>
          </cell>
          <cell r="O218" t="str">
            <v>否</v>
          </cell>
          <cell r="P218" t="str">
            <v>正式工</v>
          </cell>
          <cell r="Q218" t="str">
            <v>生产类</v>
          </cell>
          <cell r="R218" t="str">
            <v>直接人员</v>
          </cell>
          <cell r="S218">
            <v>43550</v>
          </cell>
          <cell r="T218">
            <v>6</v>
          </cell>
        </row>
        <row r="218">
          <cell r="W218">
            <v>13643287845</v>
          </cell>
          <cell r="X218" t="str">
            <v>配偶</v>
          </cell>
          <cell r="Y218">
            <v>17736798921</v>
          </cell>
          <cell r="Z218" t="str">
            <v>初中</v>
          </cell>
          <cell r="AA218">
            <v>37773</v>
          </cell>
          <cell r="AB218" t="str">
            <v>李店子中学</v>
          </cell>
          <cell r="AC218" t="str">
            <v>无</v>
          </cell>
          <cell r="AD218" t="str">
            <v>统招</v>
          </cell>
          <cell r="AE218" t="str">
            <v>初中</v>
          </cell>
          <cell r="AF218">
            <v>37773</v>
          </cell>
          <cell r="AG218" t="str">
            <v>李店子中学</v>
          </cell>
          <cell r="AH218" t="str">
            <v>无</v>
          </cell>
          <cell r="AI218" t="str">
            <v>统招</v>
          </cell>
          <cell r="AJ218" t="str">
            <v>汉</v>
          </cell>
          <cell r="AK218" t="str">
            <v>群众</v>
          </cell>
          <cell r="AL218" t="str">
            <v>已婚</v>
          </cell>
          <cell r="AM218" t="str">
            <v>1988-03-20</v>
          </cell>
          <cell r="AN218">
            <v>37</v>
          </cell>
          <cell r="AO218" t="str">
            <v>2003年</v>
          </cell>
          <cell r="AP218" t="str">
            <v>河北</v>
          </cell>
          <cell r="AQ218" t="str">
            <v>河北省黄骅市旧城镇李马口村65号</v>
          </cell>
        </row>
        <row r="219">
          <cell r="C219" t="str">
            <v>刘瑜</v>
          </cell>
          <cell r="D219" t="str">
            <v>女</v>
          </cell>
          <cell r="E219" t="str">
            <v>前台</v>
          </cell>
          <cell r="F219" t="str">
            <v>河北光华荣昌汽车部件有限公司</v>
          </cell>
          <cell r="G219" t="str">
            <v>后视镜事业部</v>
          </cell>
          <cell r="H219" t="str">
            <v>后视镜组装车间</v>
          </cell>
          <cell r="I219" t="str">
            <v>乘用车 组装</v>
          </cell>
          <cell r="J219" t="str">
            <v>/</v>
          </cell>
          <cell r="K219" t="str">
            <v>河北</v>
          </cell>
          <cell r="L219" t="str">
            <v>河北工厂</v>
          </cell>
          <cell r="M219" t="str">
            <v>劳动合同</v>
          </cell>
          <cell r="N219" t="str">
            <v>是</v>
          </cell>
          <cell r="O219" t="str">
            <v>否</v>
          </cell>
          <cell r="P219" t="str">
            <v>正式工</v>
          </cell>
          <cell r="Q219" t="str">
            <v>生产类</v>
          </cell>
          <cell r="R219" t="str">
            <v>直接人员</v>
          </cell>
          <cell r="S219">
            <v>45915</v>
          </cell>
          <cell r="T219">
            <v>0</v>
          </cell>
          <cell r="U219">
            <v>45915</v>
          </cell>
          <cell r="V219" t="str">
            <v>调入</v>
          </cell>
          <cell r="W219">
            <v>15030788442</v>
          </cell>
          <cell r="X219" t="str">
            <v>配偶</v>
          </cell>
          <cell r="Y219">
            <v>17631702118</v>
          </cell>
          <cell r="Z219" t="str">
            <v>初中</v>
          </cell>
          <cell r="AA219">
            <v>37773</v>
          </cell>
          <cell r="AB219" t="str">
            <v>赵村中学</v>
          </cell>
          <cell r="AC219" t="str">
            <v>无</v>
          </cell>
          <cell r="AD219" t="str">
            <v>统招</v>
          </cell>
          <cell r="AE219" t="str">
            <v>初中</v>
          </cell>
          <cell r="AF219">
            <v>37773</v>
          </cell>
          <cell r="AG219" t="str">
            <v>赵村中学</v>
          </cell>
          <cell r="AH219" t="str">
            <v>无</v>
          </cell>
          <cell r="AI219" t="str">
            <v>统招</v>
          </cell>
          <cell r="AJ219" t="str">
            <v>汉</v>
          </cell>
          <cell r="AK219" t="str">
            <v>群众</v>
          </cell>
          <cell r="AL219" t="str">
            <v>已婚</v>
          </cell>
          <cell r="AM219" t="str">
            <v>1986-09-07</v>
          </cell>
          <cell r="AN219">
            <v>39</v>
          </cell>
          <cell r="AO219" t="str">
            <v>2003年</v>
          </cell>
          <cell r="AP219" t="str">
            <v>河北</v>
          </cell>
          <cell r="AQ219" t="str">
            <v>河北省黄骅市常郭镇西赵村</v>
          </cell>
        </row>
        <row r="220">
          <cell r="C220" t="str">
            <v>李春花</v>
          </cell>
          <cell r="D220" t="str">
            <v>女</v>
          </cell>
          <cell r="E220" t="str">
            <v>前台</v>
          </cell>
          <cell r="F220" t="str">
            <v>河北光华荣昌汽车部件有限公司</v>
          </cell>
          <cell r="G220" t="str">
            <v>后视镜事业部</v>
          </cell>
          <cell r="H220" t="str">
            <v>后视镜组装车间</v>
          </cell>
          <cell r="I220" t="str">
            <v>重卡 组装</v>
          </cell>
          <cell r="J220" t="str">
            <v>/</v>
          </cell>
          <cell r="K220" t="str">
            <v>河北</v>
          </cell>
          <cell r="L220" t="str">
            <v>河北工厂</v>
          </cell>
          <cell r="M220" t="str">
            <v>劳动合同</v>
          </cell>
          <cell r="N220" t="str">
            <v>是</v>
          </cell>
          <cell r="O220" t="str">
            <v>否</v>
          </cell>
          <cell r="P220" t="str">
            <v>正式工</v>
          </cell>
          <cell r="Q220" t="str">
            <v>生产类</v>
          </cell>
          <cell r="R220" t="str">
            <v>直接人员</v>
          </cell>
          <cell r="S220">
            <v>42504</v>
          </cell>
          <cell r="T220">
            <v>9</v>
          </cell>
        </row>
        <row r="220">
          <cell r="W220">
            <v>15731782096</v>
          </cell>
          <cell r="X220" t="str">
            <v>配偶</v>
          </cell>
          <cell r="Y220">
            <v>13700384582</v>
          </cell>
          <cell r="Z220" t="str">
            <v>初中</v>
          </cell>
          <cell r="AA220">
            <v>34851</v>
          </cell>
          <cell r="AB220" t="str">
            <v>黄骅镇中</v>
          </cell>
          <cell r="AC220" t="str">
            <v>/</v>
          </cell>
          <cell r="AD220" t="str">
            <v>/</v>
          </cell>
          <cell r="AE220" t="str">
            <v>初中</v>
          </cell>
          <cell r="AF220">
            <v>34851</v>
          </cell>
          <cell r="AG220" t="str">
            <v>黄骅镇中</v>
          </cell>
          <cell r="AH220" t="str">
            <v>/</v>
          </cell>
          <cell r="AI220" t="str">
            <v>/</v>
          </cell>
          <cell r="AJ220" t="str">
            <v>回</v>
          </cell>
          <cell r="AK220" t="str">
            <v>群众</v>
          </cell>
          <cell r="AL220" t="str">
            <v>已婚</v>
          </cell>
          <cell r="AM220" t="str">
            <v>1979-07-18</v>
          </cell>
          <cell r="AN220">
            <v>46</v>
          </cell>
          <cell r="AO220" t="str">
            <v>1996年</v>
          </cell>
          <cell r="AP220" t="str">
            <v>河北</v>
          </cell>
          <cell r="AQ220" t="str">
            <v>河北省黄骅市黄骅镇后街村113号</v>
          </cell>
        </row>
        <row r="221">
          <cell r="C221" t="str">
            <v>齐迁菲</v>
          </cell>
          <cell r="D221" t="str">
            <v>女</v>
          </cell>
          <cell r="E221" t="str">
            <v>前台</v>
          </cell>
          <cell r="F221" t="str">
            <v>河北光华荣昌汽车部件有限公司</v>
          </cell>
          <cell r="G221" t="str">
            <v>后视镜事业部</v>
          </cell>
          <cell r="H221" t="str">
            <v>后视镜组装车间</v>
          </cell>
          <cell r="I221" t="str">
            <v>乘用车 组装</v>
          </cell>
          <cell r="J221" t="str">
            <v>/</v>
          </cell>
          <cell r="K221" t="str">
            <v>河北</v>
          </cell>
          <cell r="L221" t="str">
            <v>河北工厂</v>
          </cell>
          <cell r="M221" t="str">
            <v>劳动合同</v>
          </cell>
          <cell r="N221" t="str">
            <v>是</v>
          </cell>
          <cell r="O221" t="str">
            <v>否</v>
          </cell>
          <cell r="P221" t="str">
            <v>正式工</v>
          </cell>
          <cell r="Q221" t="str">
            <v>生产类</v>
          </cell>
          <cell r="R221" t="str">
            <v>直接人员</v>
          </cell>
          <cell r="S221">
            <v>43622</v>
          </cell>
          <cell r="T221">
            <v>6</v>
          </cell>
        </row>
        <row r="221">
          <cell r="W221">
            <v>15132755003</v>
          </cell>
          <cell r="X221" t="str">
            <v>配偶</v>
          </cell>
          <cell r="Y221">
            <v>15832785708</v>
          </cell>
          <cell r="Z221" t="str">
            <v>初中</v>
          </cell>
          <cell r="AA221">
            <v>38504</v>
          </cell>
          <cell r="AB221" t="str">
            <v>河北省沧州市海兴县苏基中学</v>
          </cell>
          <cell r="AC221" t="str">
            <v>/</v>
          </cell>
          <cell r="AD221" t="str">
            <v>/</v>
          </cell>
          <cell r="AE221" t="str">
            <v>初中</v>
          </cell>
          <cell r="AF221">
            <v>38504</v>
          </cell>
          <cell r="AG221" t="str">
            <v>河北省沧州市海兴县苏基中学</v>
          </cell>
          <cell r="AH221" t="str">
            <v>/</v>
          </cell>
          <cell r="AI221" t="str">
            <v>/</v>
          </cell>
          <cell r="AJ221" t="str">
            <v>汉</v>
          </cell>
          <cell r="AK221" t="str">
            <v>群众</v>
          </cell>
          <cell r="AL221" t="str">
            <v>已婚</v>
          </cell>
          <cell r="AM221" t="str">
            <v>1989-08-12</v>
          </cell>
          <cell r="AN221">
            <v>36</v>
          </cell>
          <cell r="AO221" t="str">
            <v>2006年</v>
          </cell>
          <cell r="AP221" t="str">
            <v>河北</v>
          </cell>
          <cell r="AQ221" t="str">
            <v>河北省黄骅市旧城镇东仙庄村68号</v>
          </cell>
        </row>
        <row r="222">
          <cell r="C222" t="str">
            <v>孙朝君</v>
          </cell>
          <cell r="D222" t="str">
            <v>女</v>
          </cell>
          <cell r="E222" t="str">
            <v>前台</v>
          </cell>
          <cell r="F222" t="str">
            <v>河北光华荣昌汽车部件有限公司</v>
          </cell>
          <cell r="G222" t="str">
            <v>后视镜事业部</v>
          </cell>
          <cell r="H222" t="str">
            <v>后视镜组装车间</v>
          </cell>
          <cell r="I222" t="str">
            <v>乘用车 组装</v>
          </cell>
          <cell r="J222" t="str">
            <v>/</v>
          </cell>
          <cell r="K222" t="str">
            <v>河北</v>
          </cell>
          <cell r="L222" t="str">
            <v>河北工厂</v>
          </cell>
          <cell r="M222" t="str">
            <v>劳动合同</v>
          </cell>
          <cell r="N222" t="str">
            <v>是</v>
          </cell>
          <cell r="O222" t="str">
            <v>否</v>
          </cell>
          <cell r="P222" t="str">
            <v>正式工</v>
          </cell>
          <cell r="Q222" t="str">
            <v>生产类</v>
          </cell>
          <cell r="R222" t="str">
            <v>直接人员</v>
          </cell>
          <cell r="S222">
            <v>44613</v>
          </cell>
          <cell r="T222">
            <v>3</v>
          </cell>
        </row>
        <row r="222">
          <cell r="W222" t="str">
            <v>15100793707</v>
          </cell>
          <cell r="X222" t="str">
            <v>配偶刘辉</v>
          </cell>
          <cell r="Y222">
            <v>13833978875</v>
          </cell>
          <cell r="Z222" t="str">
            <v>初中</v>
          </cell>
          <cell r="AA222">
            <v>37043</v>
          </cell>
          <cell r="AB222" t="str">
            <v>赵村中学</v>
          </cell>
          <cell r="AC222" t="str">
            <v>/</v>
          </cell>
          <cell r="AD222" t="str">
            <v>/</v>
          </cell>
          <cell r="AE222" t="str">
            <v>初中</v>
          </cell>
          <cell r="AF222">
            <v>37043</v>
          </cell>
          <cell r="AG222" t="str">
            <v>赵村中学</v>
          </cell>
          <cell r="AH222" t="str">
            <v>/</v>
          </cell>
          <cell r="AI222" t="str">
            <v>/</v>
          </cell>
          <cell r="AJ222" t="str">
            <v>汉</v>
          </cell>
          <cell r="AK222" t="str">
            <v>群众</v>
          </cell>
          <cell r="AL222" t="str">
            <v>已婚</v>
          </cell>
          <cell r="AM222" t="str">
            <v>1984-07-28</v>
          </cell>
          <cell r="AN222">
            <v>41</v>
          </cell>
          <cell r="AO222" t="str">
            <v>2002年</v>
          </cell>
          <cell r="AP222" t="str">
            <v>河北</v>
          </cell>
          <cell r="AQ222" t="str">
            <v>河北省黄骅市常郭镇寺上村76号</v>
          </cell>
        </row>
        <row r="223">
          <cell r="C223" t="str">
            <v>刘培杰</v>
          </cell>
          <cell r="D223" t="str">
            <v>男</v>
          </cell>
          <cell r="E223" t="str">
            <v>前台</v>
          </cell>
          <cell r="F223" t="str">
            <v>河北光华荣昌汽车部件有限公司</v>
          </cell>
          <cell r="G223" t="str">
            <v>座椅事业一部--金属件厂</v>
          </cell>
          <cell r="H223" t="str">
            <v>底座装配车间</v>
          </cell>
          <cell r="I223" t="str">
            <v>组装工</v>
          </cell>
          <cell r="J223" t="str">
            <v>/</v>
          </cell>
          <cell r="K223" t="str">
            <v>河北</v>
          </cell>
          <cell r="L223" t="str">
            <v>河北工厂</v>
          </cell>
          <cell r="M223" t="str">
            <v>劳动合同</v>
          </cell>
          <cell r="N223" t="str">
            <v>是</v>
          </cell>
          <cell r="O223" t="str">
            <v>否</v>
          </cell>
          <cell r="P223" t="str">
            <v>正式工</v>
          </cell>
          <cell r="Q223" t="str">
            <v>生产类</v>
          </cell>
          <cell r="R223" t="str">
            <v>直接人员</v>
          </cell>
          <cell r="S223">
            <v>45002</v>
          </cell>
          <cell r="T223">
            <v>2</v>
          </cell>
        </row>
        <row r="223">
          <cell r="W223" t="str">
            <v>15227577727</v>
          </cell>
          <cell r="X223" t="str">
            <v>李梅</v>
          </cell>
          <cell r="Y223">
            <v>18232811737</v>
          </cell>
          <cell r="Z223" t="str">
            <v>初中</v>
          </cell>
          <cell r="AA223">
            <v>34851</v>
          </cell>
        </row>
        <row r="223">
          <cell r="AE223" t="str">
            <v>初中</v>
          </cell>
          <cell r="AF223">
            <v>34851</v>
          </cell>
        </row>
        <row r="223">
          <cell r="AJ223" t="str">
            <v>汉</v>
          </cell>
          <cell r="AK223" t="str">
            <v>群众</v>
          </cell>
          <cell r="AL223" t="str">
            <v>已婚</v>
          </cell>
          <cell r="AM223" t="str">
            <v>1978-09-27</v>
          </cell>
          <cell r="AN223">
            <v>47</v>
          </cell>
          <cell r="AO223">
            <v>44348</v>
          </cell>
          <cell r="AP223" t="str">
            <v>河北</v>
          </cell>
          <cell r="AQ223" t="str">
            <v>河北省黄骅市齐家务镇桃元村</v>
          </cell>
        </row>
        <row r="224">
          <cell r="C224" t="str">
            <v>张洪亮</v>
          </cell>
          <cell r="D224" t="str">
            <v>男</v>
          </cell>
          <cell r="E224" t="str">
            <v>前台</v>
          </cell>
          <cell r="F224" t="str">
            <v>河北光华荣昌汽车部件有限公司</v>
          </cell>
          <cell r="G224" t="str">
            <v>座椅事业一部--金属件厂</v>
          </cell>
          <cell r="H224" t="str">
            <v>底座装配车间</v>
          </cell>
          <cell r="I224" t="str">
            <v>组装工</v>
          </cell>
          <cell r="J224" t="str">
            <v>/</v>
          </cell>
          <cell r="K224" t="str">
            <v>河北</v>
          </cell>
          <cell r="L224" t="str">
            <v>河北工厂</v>
          </cell>
          <cell r="M224" t="str">
            <v>劳动合同</v>
          </cell>
          <cell r="N224" t="str">
            <v>是</v>
          </cell>
          <cell r="O224" t="str">
            <v>否</v>
          </cell>
          <cell r="P224" t="str">
            <v>正式工</v>
          </cell>
          <cell r="Q224" t="str">
            <v>生产类</v>
          </cell>
          <cell r="R224" t="str">
            <v>直接人员</v>
          </cell>
          <cell r="S224">
            <v>45005</v>
          </cell>
          <cell r="T224">
            <v>2</v>
          </cell>
        </row>
        <row r="224">
          <cell r="W224" t="str">
            <v>16631776637</v>
          </cell>
          <cell r="X224" t="str">
            <v>李丽</v>
          </cell>
          <cell r="Y224">
            <v>15128716093</v>
          </cell>
          <cell r="Z224" t="str">
            <v>中专</v>
          </cell>
          <cell r="AA224">
            <v>2007</v>
          </cell>
          <cell r="AB224" t="str">
            <v>天津劳动经济学校</v>
          </cell>
        </row>
        <row r="224">
          <cell r="AE224" t="str">
            <v>中专</v>
          </cell>
          <cell r="AF224">
            <v>39234</v>
          </cell>
          <cell r="AG224" t="str">
            <v>天津劳动经济学校</v>
          </cell>
        </row>
        <row r="224">
          <cell r="AJ224" t="str">
            <v>汉</v>
          </cell>
          <cell r="AK224" t="str">
            <v>群众</v>
          </cell>
          <cell r="AL224" t="str">
            <v>已婚</v>
          </cell>
          <cell r="AM224" t="str">
            <v>1988-07-24</v>
          </cell>
          <cell r="AN224">
            <v>37</v>
          </cell>
          <cell r="AO224" t="str">
            <v>2008年</v>
          </cell>
          <cell r="AP224" t="str">
            <v>河北</v>
          </cell>
          <cell r="AQ224" t="str">
            <v>河北省黄骅市南排河镇张巨河村</v>
          </cell>
        </row>
        <row r="225">
          <cell r="C225" t="str">
            <v>张春玉</v>
          </cell>
          <cell r="D225" t="str">
            <v>女</v>
          </cell>
          <cell r="E225" t="str">
            <v>前台</v>
          </cell>
          <cell r="F225" t="str">
            <v>河北光华荣昌汽车部件有限公司</v>
          </cell>
          <cell r="G225" t="str">
            <v>座椅事业一部--座椅厂</v>
          </cell>
          <cell r="H225" t="str">
            <v>缝纫车间</v>
          </cell>
          <cell r="I225" t="str">
            <v>裁剪工</v>
          </cell>
          <cell r="J225" t="str">
            <v>/</v>
          </cell>
          <cell r="K225" t="str">
            <v>河北</v>
          </cell>
          <cell r="L225" t="str">
            <v>天津宏达翔科技有限公司</v>
          </cell>
          <cell r="M225" t="str">
            <v>劳务派遣</v>
          </cell>
          <cell r="N225" t="str">
            <v>是</v>
          </cell>
          <cell r="O225" t="str">
            <v>否</v>
          </cell>
          <cell r="P225" t="str">
            <v>劳务派遣</v>
          </cell>
          <cell r="Q225" t="str">
            <v>生产类</v>
          </cell>
          <cell r="R225" t="str">
            <v>直接人员</v>
          </cell>
          <cell r="S225">
            <v>44997</v>
          </cell>
          <cell r="T225">
            <v>2</v>
          </cell>
          <cell r="U225">
            <v>45536</v>
          </cell>
          <cell r="V225" t="str">
            <v>调入</v>
          </cell>
          <cell r="W225" t="str">
            <v>18632793941</v>
          </cell>
          <cell r="X225" t="str">
            <v>张贵增</v>
          </cell>
          <cell r="Y225">
            <v>15100761697</v>
          </cell>
          <cell r="Z225" t="str">
            <v>初中</v>
          </cell>
          <cell r="AA225">
            <v>35947</v>
          </cell>
          <cell r="AB225" t="str">
            <v>新安镇中学</v>
          </cell>
        </row>
        <row r="225">
          <cell r="AE225" t="str">
            <v>初中</v>
          </cell>
          <cell r="AF225">
            <v>35947</v>
          </cell>
          <cell r="AG225" t="str">
            <v>新安镇中学</v>
          </cell>
        </row>
        <row r="225">
          <cell r="AJ225" t="str">
            <v>汉</v>
          </cell>
          <cell r="AK225" t="str">
            <v>群众</v>
          </cell>
          <cell r="AL225" t="str">
            <v>已婚</v>
          </cell>
          <cell r="AM225" t="str">
            <v>1981-03-26</v>
          </cell>
          <cell r="AN225">
            <v>44</v>
          </cell>
          <cell r="AO225" t="str">
            <v>2010年</v>
          </cell>
          <cell r="AP225" t="str">
            <v>河北</v>
          </cell>
          <cell r="AQ225" t="str">
            <v>河北省黄骅市旧城镇大堤柳庄村</v>
          </cell>
        </row>
        <row r="226">
          <cell r="C226" t="str">
            <v>孙永建</v>
          </cell>
          <cell r="D226" t="str">
            <v>男</v>
          </cell>
          <cell r="E226" t="str">
            <v>前台</v>
          </cell>
          <cell r="F226" t="str">
            <v>河北光华荣昌汽车部件有限公司</v>
          </cell>
          <cell r="G226" t="str">
            <v>座椅事业一部--金属件厂</v>
          </cell>
          <cell r="H226" t="str">
            <v>焊接车间</v>
          </cell>
          <cell r="I226" t="str">
            <v>焊工</v>
          </cell>
          <cell r="J226" t="str">
            <v>/</v>
          </cell>
          <cell r="K226" t="str">
            <v>河北</v>
          </cell>
          <cell r="L226" t="str">
            <v>河北工厂</v>
          </cell>
          <cell r="M226" t="str">
            <v>劳动合同</v>
          </cell>
          <cell r="N226" t="str">
            <v>是</v>
          </cell>
          <cell r="O226" t="str">
            <v>否</v>
          </cell>
          <cell r="P226" t="str">
            <v>正式工</v>
          </cell>
          <cell r="Q226" t="str">
            <v>生产类</v>
          </cell>
          <cell r="R226" t="str">
            <v>直接人员</v>
          </cell>
          <cell r="S226">
            <v>45006</v>
          </cell>
          <cell r="T226">
            <v>2</v>
          </cell>
        </row>
        <row r="226">
          <cell r="W226" t="str">
            <v>13283289765</v>
          </cell>
          <cell r="X226" t="str">
            <v>刘瑞玲</v>
          </cell>
          <cell r="Y226">
            <v>18333036317</v>
          </cell>
          <cell r="Z226" t="str">
            <v>初中</v>
          </cell>
        </row>
        <row r="226">
          <cell r="AE226" t="str">
            <v>初中</v>
          </cell>
        </row>
        <row r="226">
          <cell r="AJ226" t="str">
            <v>汉</v>
          </cell>
          <cell r="AK226" t="str">
            <v>群众</v>
          </cell>
          <cell r="AL226" t="str">
            <v>已婚</v>
          </cell>
          <cell r="AM226" t="str">
            <v>1984-10-06</v>
          </cell>
          <cell r="AN226">
            <v>41</v>
          </cell>
          <cell r="AO226" t="str">
            <v>2014年</v>
          </cell>
          <cell r="AP226" t="str">
            <v>河北</v>
          </cell>
          <cell r="AQ226" t="str">
            <v>河北省沧州市海兴县赵毛陶镇张褚村</v>
          </cell>
        </row>
        <row r="227">
          <cell r="C227" t="str">
            <v>张英键</v>
          </cell>
          <cell r="D227" t="str">
            <v>男</v>
          </cell>
          <cell r="E227" t="str">
            <v>前台</v>
          </cell>
          <cell r="F227" t="str">
            <v>河北光华荣昌汽车部件有限公司</v>
          </cell>
          <cell r="G227" t="str">
            <v>座椅事业一部--座椅厂</v>
          </cell>
          <cell r="H227" t="str">
            <v>总经办-销售服务科</v>
          </cell>
          <cell r="I227" t="str">
            <v>李尔现场服务</v>
          </cell>
          <cell r="J227" t="str">
            <v>/</v>
          </cell>
          <cell r="K227" t="str">
            <v>河北</v>
          </cell>
          <cell r="L227" t="str">
            <v>河北工厂</v>
          </cell>
          <cell r="M227" t="str">
            <v>劳动合同</v>
          </cell>
          <cell r="N227" t="str">
            <v>是</v>
          </cell>
          <cell r="O227" t="str">
            <v>否</v>
          </cell>
          <cell r="P227" t="str">
            <v>正式工</v>
          </cell>
          <cell r="Q227" t="str">
            <v>销售类</v>
          </cell>
          <cell r="R227" t="str">
            <v>间接人员</v>
          </cell>
          <cell r="S227">
            <v>45008</v>
          </cell>
          <cell r="T227">
            <v>2</v>
          </cell>
        </row>
        <row r="227">
          <cell r="W227" t="str">
            <v>18331379396</v>
          </cell>
          <cell r="X227" t="str">
            <v>张兵</v>
          </cell>
          <cell r="Y227">
            <v>15637236650</v>
          </cell>
          <cell r="Z227" t="str">
            <v>中专</v>
          </cell>
          <cell r="AA227">
            <v>42887</v>
          </cell>
        </row>
        <row r="227">
          <cell r="AE227" t="str">
            <v>大专</v>
          </cell>
          <cell r="AF227">
            <v>45839</v>
          </cell>
          <cell r="AG227" t="str">
            <v>河北软件职业学院</v>
          </cell>
          <cell r="AH227" t="str">
            <v>计算机应用技术</v>
          </cell>
          <cell r="AI227" t="str">
            <v>成考</v>
          </cell>
          <cell r="AJ227" t="str">
            <v>汉</v>
          </cell>
          <cell r="AK227" t="str">
            <v>群众</v>
          </cell>
          <cell r="AL227" t="str">
            <v>未婚</v>
          </cell>
          <cell r="AM227" t="str">
            <v>1998-04-15</v>
          </cell>
          <cell r="AN227">
            <v>27</v>
          </cell>
          <cell r="AO227" t="str">
            <v>2015年</v>
          </cell>
          <cell r="AP227" t="str">
            <v>河北</v>
          </cell>
          <cell r="AQ227" t="str">
            <v>河北省张家口市涿鹿县辉耀镇鸦沟村</v>
          </cell>
        </row>
        <row r="228">
          <cell r="C228" t="str">
            <v>吴志强</v>
          </cell>
          <cell r="D228" t="str">
            <v>男</v>
          </cell>
          <cell r="E228" t="str">
            <v>中台</v>
          </cell>
          <cell r="F228" t="str">
            <v>河北光华荣昌汽车部件有限公司</v>
          </cell>
          <cell r="G228" t="str">
            <v>河北箫驰公司</v>
          </cell>
          <cell r="H228" t="str">
            <v>箫驰公司</v>
          </cell>
          <cell r="I228" t="str">
            <v>售后服务主管</v>
          </cell>
          <cell r="J228" t="str">
            <v>/</v>
          </cell>
          <cell r="K228" t="str">
            <v>河北</v>
          </cell>
          <cell r="L228" t="str">
            <v>河北工厂</v>
          </cell>
          <cell r="M228" t="str">
            <v>劳动合同</v>
          </cell>
          <cell r="N228" t="str">
            <v>是</v>
          </cell>
          <cell r="O228" t="str">
            <v>否</v>
          </cell>
          <cell r="P228" t="str">
            <v>正式工</v>
          </cell>
          <cell r="Q228" t="str">
            <v>售后类</v>
          </cell>
          <cell r="R228" t="str">
            <v>间接人员</v>
          </cell>
          <cell r="S228">
            <v>42491</v>
          </cell>
          <cell r="T228">
            <v>9</v>
          </cell>
          <cell r="U228">
            <v>45931</v>
          </cell>
          <cell r="V228" t="str">
            <v>调入</v>
          </cell>
          <cell r="W228">
            <v>18601235510</v>
          </cell>
          <cell r="X228" t="str">
            <v>于艳茹</v>
          </cell>
          <cell r="Y228">
            <v>13693058435</v>
          </cell>
          <cell r="Z228" t="str">
            <v>初中</v>
          </cell>
          <cell r="AA228">
            <v>31929</v>
          </cell>
        </row>
        <row r="228">
          <cell r="AE228" t="str">
            <v>初中</v>
          </cell>
          <cell r="AF228">
            <v>31929</v>
          </cell>
        </row>
        <row r="228">
          <cell r="AJ228" t="str">
            <v>汉</v>
          </cell>
          <cell r="AK228" t="str">
            <v>群众</v>
          </cell>
          <cell r="AL228" t="str">
            <v>已婚</v>
          </cell>
          <cell r="AM228" t="str">
            <v>1972-03-05</v>
          </cell>
          <cell r="AN228">
            <v>53</v>
          </cell>
          <cell r="AO228">
            <v>35796</v>
          </cell>
          <cell r="AP228" t="str">
            <v>河北</v>
          </cell>
          <cell r="AQ228" t="str">
            <v>河北省景县王千寺乡后达村</v>
          </cell>
        </row>
        <row r="229">
          <cell r="C229" t="str">
            <v>孙沛霖</v>
          </cell>
          <cell r="D229" t="str">
            <v>男</v>
          </cell>
          <cell r="E229" t="str">
            <v>中台</v>
          </cell>
          <cell r="F229" t="str">
            <v>河北光华荣昌汽车部件有限公司</v>
          </cell>
          <cell r="G229" t="str">
            <v>河北财务管理部</v>
          </cell>
          <cell r="H229" t="str">
            <v>财务管理部</v>
          </cell>
          <cell r="I229" t="str">
            <v>成本核算</v>
          </cell>
        </row>
        <row r="229">
          <cell r="K229" t="str">
            <v>河北</v>
          </cell>
          <cell r="L229" t="str">
            <v>河北工厂</v>
          </cell>
          <cell r="M229" t="str">
            <v>劳动合同</v>
          </cell>
          <cell r="N229" t="str">
            <v>是</v>
          </cell>
          <cell r="O229" t="str">
            <v>是</v>
          </cell>
          <cell r="P229" t="str">
            <v>正式工</v>
          </cell>
          <cell r="Q229" t="str">
            <v>财务类</v>
          </cell>
          <cell r="R229" t="str">
            <v>间接人员</v>
          </cell>
          <cell r="S229">
            <v>37692</v>
          </cell>
          <cell r="T229">
            <v>22</v>
          </cell>
          <cell r="U229">
            <v>45200</v>
          </cell>
          <cell r="V229" t="str">
            <v>调入</v>
          </cell>
          <cell r="W229">
            <v>13231736367</v>
          </cell>
          <cell r="X229" t="str">
            <v>郑守苹</v>
          </cell>
          <cell r="Y229">
            <v>17761599986</v>
          </cell>
          <cell r="Z229" t="str">
            <v>中专</v>
          </cell>
          <cell r="AA229">
            <v>40360</v>
          </cell>
          <cell r="AB229" t="str">
            <v>沧州行政管理干部学院</v>
          </cell>
          <cell r="AC229" t="str">
            <v>经济管理</v>
          </cell>
          <cell r="AD229" t="str">
            <v>统招</v>
          </cell>
          <cell r="AE229" t="str">
            <v>大专</v>
          </cell>
          <cell r="AF229">
            <v>37082</v>
          </cell>
          <cell r="AG229" t="str">
            <v>西安统计学院</v>
          </cell>
          <cell r="AH229" t="str">
            <v>会计学</v>
          </cell>
          <cell r="AI229" t="str">
            <v>成考</v>
          </cell>
          <cell r="AJ229" t="str">
            <v>汉</v>
          </cell>
          <cell r="AK229" t="str">
            <v>群众</v>
          </cell>
          <cell r="AL229" t="str">
            <v>已婚</v>
          </cell>
          <cell r="AM229" t="str">
            <v>1981-12-07</v>
          </cell>
          <cell r="AN229">
            <v>43</v>
          </cell>
          <cell r="AO229">
            <v>42095</v>
          </cell>
          <cell r="AP229" t="str">
            <v>河北</v>
          </cell>
          <cell r="AQ229" t="str">
            <v>河北省黄骅市常郭镇常郭村</v>
          </cell>
        </row>
        <row r="230">
          <cell r="C230" t="str">
            <v>赵伟</v>
          </cell>
          <cell r="D230" t="str">
            <v>男</v>
          </cell>
          <cell r="E230" t="str">
            <v>前台</v>
          </cell>
          <cell r="F230" t="str">
            <v>河北光华荣昌汽车部件有限公司</v>
          </cell>
          <cell r="G230" t="str">
            <v>座椅事业一部--座椅厂</v>
          </cell>
          <cell r="H230" t="str">
            <v>总经办-销售服务科</v>
          </cell>
          <cell r="I230" t="str">
            <v>客户经理</v>
          </cell>
          <cell r="J230" t="str">
            <v>/</v>
          </cell>
          <cell r="K230" t="str">
            <v>北京</v>
          </cell>
          <cell r="L230" t="str">
            <v>北京光华荣昌</v>
          </cell>
          <cell r="M230" t="str">
            <v>劳动合同</v>
          </cell>
          <cell r="N230" t="str">
            <v>是</v>
          </cell>
          <cell r="O230" t="str">
            <v>否</v>
          </cell>
          <cell r="P230" t="str">
            <v>正式工</v>
          </cell>
          <cell r="Q230" t="str">
            <v>销售类</v>
          </cell>
          <cell r="R230" t="str">
            <v>间接人员</v>
          </cell>
          <cell r="S230">
            <v>37470</v>
          </cell>
          <cell r="T230">
            <v>23</v>
          </cell>
          <cell r="U230">
            <v>45033</v>
          </cell>
          <cell r="V230" t="str">
            <v>调入</v>
          </cell>
          <cell r="W230">
            <v>18601235519</v>
          </cell>
        </row>
        <row r="230">
          <cell r="Y230">
            <v>15263079240</v>
          </cell>
          <cell r="Z230" t="str">
            <v>中专</v>
          </cell>
          <cell r="AA230">
            <v>36342</v>
          </cell>
          <cell r="AB230" t="str">
            <v>东平中专</v>
          </cell>
          <cell r="AC230" t="str">
            <v>农业</v>
          </cell>
          <cell r="AD230" t="str">
            <v>统招</v>
          </cell>
          <cell r="AE230" t="str">
            <v>中专</v>
          </cell>
          <cell r="AF230">
            <v>36342</v>
          </cell>
          <cell r="AG230" t="str">
            <v>东平中专</v>
          </cell>
          <cell r="AH230" t="str">
            <v>农业</v>
          </cell>
          <cell r="AI230" t="str">
            <v>统招</v>
          </cell>
          <cell r="AJ230" t="str">
            <v>汉</v>
          </cell>
          <cell r="AK230" t="str">
            <v>群众</v>
          </cell>
          <cell r="AL230" t="str">
            <v>已婚</v>
          </cell>
          <cell r="AM230" t="str">
            <v>1982-10-04</v>
          </cell>
          <cell r="AN230">
            <v>43</v>
          </cell>
          <cell r="AO230" t="str">
            <v>— —</v>
          </cell>
          <cell r="AP230" t="str">
            <v>山东</v>
          </cell>
          <cell r="AQ230" t="str">
            <v>山东省东平县沙河站镇沙河站南村635号</v>
          </cell>
        </row>
        <row r="231">
          <cell r="C231" t="str">
            <v>韩香伶</v>
          </cell>
          <cell r="D231" t="str">
            <v>女</v>
          </cell>
          <cell r="E231" t="str">
            <v>前台</v>
          </cell>
          <cell r="F231" t="str">
            <v>河北光华荣昌汽车部件有限公司</v>
          </cell>
          <cell r="G231" t="str">
            <v>座椅事业一部--座椅厂</v>
          </cell>
          <cell r="H231" t="str">
            <v>总经办-销售服务科</v>
          </cell>
          <cell r="I231" t="str">
            <v>客户经理</v>
          </cell>
          <cell r="J231" t="str">
            <v>/</v>
          </cell>
          <cell r="K231" t="str">
            <v>北京</v>
          </cell>
          <cell r="L231" t="str">
            <v>北京光华荣昌</v>
          </cell>
          <cell r="M231" t="str">
            <v>劳动合同</v>
          </cell>
          <cell r="N231" t="str">
            <v>是</v>
          </cell>
          <cell r="O231" t="str">
            <v>否</v>
          </cell>
          <cell r="P231" t="str">
            <v>正式工</v>
          </cell>
          <cell r="Q231" t="str">
            <v>销售类</v>
          </cell>
          <cell r="R231" t="str">
            <v>间接人员</v>
          </cell>
          <cell r="S231">
            <v>37921</v>
          </cell>
          <cell r="T231">
            <v>22</v>
          </cell>
          <cell r="U231">
            <v>45033</v>
          </cell>
          <cell r="V231" t="str">
            <v>调入</v>
          </cell>
          <cell r="W231" t="str">
            <v>13021182828</v>
          </cell>
        </row>
        <row r="231">
          <cell r="Z231" t="str">
            <v>高中</v>
          </cell>
          <cell r="AA231" t="str">
            <v>— —</v>
          </cell>
          <cell r="AB231" t="str">
            <v>— —</v>
          </cell>
          <cell r="AC231" t="str">
            <v>— —</v>
          </cell>
          <cell r="AD231" t="str">
            <v>统招</v>
          </cell>
          <cell r="AE231" t="str">
            <v>高中</v>
          </cell>
        </row>
        <row r="231">
          <cell r="AG231" t="str">
            <v>— —</v>
          </cell>
          <cell r="AH231" t="str">
            <v>— —</v>
          </cell>
          <cell r="AI231" t="str">
            <v>统招</v>
          </cell>
          <cell r="AJ231" t="str">
            <v>汉</v>
          </cell>
          <cell r="AK231" t="str">
            <v>群众</v>
          </cell>
          <cell r="AL231" t="str">
            <v>已婚</v>
          </cell>
          <cell r="AM231" t="str">
            <v>1972-08-21</v>
          </cell>
          <cell r="AN231">
            <v>53</v>
          </cell>
          <cell r="AO231" t="str">
            <v>— —</v>
          </cell>
          <cell r="AP231" t="str">
            <v>北京</v>
          </cell>
          <cell r="AQ231" t="str">
            <v>北京市怀柔区宝山镇宝山寺村下营32号4</v>
          </cell>
        </row>
        <row r="232">
          <cell r="C232" t="str">
            <v>夏永飞</v>
          </cell>
          <cell r="D232" t="str">
            <v>男</v>
          </cell>
          <cell r="E232" t="str">
            <v>前台</v>
          </cell>
          <cell r="F232" t="str">
            <v>河北光华荣昌汽车部件有限公司</v>
          </cell>
          <cell r="G232" t="str">
            <v>座椅事业一部--金属件厂</v>
          </cell>
          <cell r="H232" t="str">
            <v>制造技术部</v>
          </cell>
          <cell r="I232" t="str">
            <v>制造技术部总监</v>
          </cell>
          <cell r="J232" t="str">
            <v>/</v>
          </cell>
          <cell r="K232" t="str">
            <v>河北</v>
          </cell>
          <cell r="L232" t="str">
            <v>北京光华荣昌</v>
          </cell>
          <cell r="M232" t="str">
            <v>劳动合同</v>
          </cell>
          <cell r="N232" t="str">
            <v>是</v>
          </cell>
          <cell r="O232" t="str">
            <v>否</v>
          </cell>
          <cell r="P232" t="str">
            <v>正式工</v>
          </cell>
          <cell r="Q232" t="str">
            <v>管理类</v>
          </cell>
          <cell r="R232" t="str">
            <v>间接人员</v>
          </cell>
          <cell r="S232">
            <v>38575</v>
          </cell>
          <cell r="T232">
            <v>20</v>
          </cell>
          <cell r="U232">
            <v>45078</v>
          </cell>
          <cell r="V232" t="str">
            <v>调入</v>
          </cell>
          <cell r="W232">
            <v>18612905826</v>
          </cell>
        </row>
        <row r="232">
          <cell r="Y232">
            <v>13911818504</v>
          </cell>
          <cell r="Z232" t="str">
            <v>大专</v>
          </cell>
          <cell r="AA232">
            <v>38534</v>
          </cell>
          <cell r="AB232" t="str">
            <v>洛阳大学</v>
          </cell>
          <cell r="AC232" t="str">
            <v>数控技术与应用专业</v>
          </cell>
          <cell r="AD232" t="str">
            <v>统招</v>
          </cell>
          <cell r="AE232" t="str">
            <v>本科</v>
          </cell>
          <cell r="AF232">
            <v>42926</v>
          </cell>
          <cell r="AG232" t="str">
            <v>对外经济贸易大学</v>
          </cell>
          <cell r="AH232" t="str">
            <v>物流管理</v>
          </cell>
          <cell r="AI232" t="str">
            <v>成考</v>
          </cell>
          <cell r="AJ232" t="str">
            <v>汉</v>
          </cell>
          <cell r="AK232" t="str">
            <v>群众</v>
          </cell>
          <cell r="AL232" t="str">
            <v>已婚</v>
          </cell>
          <cell r="AM232" t="str">
            <v>1981-02-05</v>
          </cell>
          <cell r="AN232">
            <v>44</v>
          </cell>
          <cell r="AO232" t="str">
            <v>— —</v>
          </cell>
          <cell r="AP232" t="str">
            <v>河北</v>
          </cell>
          <cell r="AQ232" t="str">
            <v>河北省张家口市涿鹿县涿鹿镇人民路22号</v>
          </cell>
        </row>
        <row r="233">
          <cell r="C233" t="str">
            <v>吴英各</v>
          </cell>
          <cell r="D233" t="str">
            <v>男</v>
          </cell>
          <cell r="E233" t="str">
            <v>前台</v>
          </cell>
          <cell r="F233" t="str">
            <v>河北光华荣昌汽车部件有限公司</v>
          </cell>
          <cell r="G233" t="str">
            <v>座椅事业一部--金属件厂</v>
          </cell>
          <cell r="H233" t="str">
            <v>总经办-采购执行科</v>
          </cell>
          <cell r="I233" t="str">
            <v>科长</v>
          </cell>
          <cell r="J233" t="str">
            <v>/</v>
          </cell>
          <cell r="K233" t="str">
            <v>河北</v>
          </cell>
          <cell r="L233" t="str">
            <v>河北工厂</v>
          </cell>
          <cell r="M233" t="str">
            <v>劳动合同</v>
          </cell>
          <cell r="N233" t="str">
            <v>是</v>
          </cell>
          <cell r="O233" t="str">
            <v>否</v>
          </cell>
          <cell r="P233" t="str">
            <v>正式工</v>
          </cell>
          <cell r="Q233" t="str">
            <v>采购类</v>
          </cell>
          <cell r="R233" t="str">
            <v>间接人员</v>
          </cell>
          <cell r="S233">
            <v>43087</v>
          </cell>
          <cell r="T233">
            <v>7</v>
          </cell>
          <cell r="U233">
            <v>45047</v>
          </cell>
          <cell r="V233" t="str">
            <v>调入</v>
          </cell>
          <cell r="W233">
            <v>18231713826</v>
          </cell>
        </row>
        <row r="233">
          <cell r="Y233">
            <v>15731713826</v>
          </cell>
          <cell r="Z233" t="str">
            <v>— —</v>
          </cell>
          <cell r="AA233" t="str">
            <v>— —</v>
          </cell>
          <cell r="AB233" t="str">
            <v>— —</v>
          </cell>
          <cell r="AC233" t="str">
            <v>— —</v>
          </cell>
          <cell r="AD233" t="str">
            <v>— —</v>
          </cell>
          <cell r="AE233" t="str">
            <v>大专</v>
          </cell>
          <cell r="AF233">
            <v>40704</v>
          </cell>
          <cell r="AG233" t="str">
            <v>河北机电职业技术学院</v>
          </cell>
          <cell r="AH233" t="str">
            <v>焊接技术及自动化</v>
          </cell>
          <cell r="AI233" t="str">
            <v>统招</v>
          </cell>
          <cell r="AJ233" t="str">
            <v>汉</v>
          </cell>
          <cell r="AK233" t="str">
            <v>群众</v>
          </cell>
          <cell r="AL233" t="str">
            <v>已婚</v>
          </cell>
          <cell r="AM233" t="str">
            <v>1987-06-04</v>
          </cell>
          <cell r="AN233">
            <v>38</v>
          </cell>
          <cell r="AO233" t="str">
            <v>— —</v>
          </cell>
          <cell r="AP233" t="str">
            <v>河北</v>
          </cell>
          <cell r="AQ233" t="str">
            <v>河北省沧州市盐山县边务乡黄店子村64号</v>
          </cell>
        </row>
        <row r="234">
          <cell r="C234" t="str">
            <v>王智</v>
          </cell>
          <cell r="D234" t="str">
            <v>男</v>
          </cell>
          <cell r="E234" t="str">
            <v>前台</v>
          </cell>
          <cell r="F234" t="str">
            <v>河北光华荣昌汽车部件有限公司</v>
          </cell>
          <cell r="G234" t="str">
            <v>座椅事业一部--金属件厂</v>
          </cell>
          <cell r="H234" t="str">
            <v>冲压弯管车间</v>
          </cell>
          <cell r="I234" t="str">
            <v>冲压工</v>
          </cell>
          <cell r="J234" t="str">
            <v>/</v>
          </cell>
          <cell r="K234" t="str">
            <v>河北</v>
          </cell>
          <cell r="L234" t="str">
            <v>河北工厂</v>
          </cell>
          <cell r="M234" t="str">
            <v>劳动合同</v>
          </cell>
          <cell r="N234" t="str">
            <v>否</v>
          </cell>
          <cell r="O234" t="str">
            <v>否</v>
          </cell>
          <cell r="P234" t="str">
            <v>正式工</v>
          </cell>
          <cell r="Q234" t="str">
            <v>生产类</v>
          </cell>
          <cell r="R234" t="str">
            <v>直接人员</v>
          </cell>
          <cell r="S234">
            <v>45068</v>
          </cell>
          <cell r="T234">
            <v>2</v>
          </cell>
        </row>
        <row r="234">
          <cell r="W234" t="str">
            <v>13832724234</v>
          </cell>
          <cell r="X234" t="str">
            <v>王长福</v>
          </cell>
          <cell r="Y234">
            <v>15075716363</v>
          </cell>
          <cell r="Z234" t="str">
            <v>初中</v>
          </cell>
          <cell r="AA234">
            <v>40695</v>
          </cell>
        </row>
        <row r="234">
          <cell r="AE234" t="str">
            <v>初中</v>
          </cell>
          <cell r="AF234">
            <v>40695</v>
          </cell>
        </row>
        <row r="234">
          <cell r="AJ234" t="str">
            <v>汉</v>
          </cell>
          <cell r="AK234" t="str">
            <v>群众</v>
          </cell>
          <cell r="AL234" t="str">
            <v>已婚</v>
          </cell>
          <cell r="AM234" t="str">
            <v>1994-09-01</v>
          </cell>
          <cell r="AN234">
            <v>31</v>
          </cell>
          <cell r="AO234">
            <v>41030</v>
          </cell>
          <cell r="AP234" t="str">
            <v>河北</v>
          </cell>
          <cell r="AQ234" t="str">
            <v>河北省黄骅市黄骅镇魏孙村</v>
          </cell>
        </row>
        <row r="235">
          <cell r="C235" t="str">
            <v>赵金鹏</v>
          </cell>
          <cell r="D235" t="str">
            <v>男</v>
          </cell>
          <cell r="E235" t="str">
            <v>前台</v>
          </cell>
          <cell r="F235" t="str">
            <v>河北光华荣昌汽车部件有限公司</v>
          </cell>
          <cell r="G235" t="str">
            <v>座椅事业一部--座椅厂</v>
          </cell>
          <cell r="H235" t="str">
            <v>发泡车间</v>
          </cell>
          <cell r="I235" t="str">
            <v>发泡工</v>
          </cell>
          <cell r="J235" t="str">
            <v>/</v>
          </cell>
          <cell r="K235" t="str">
            <v>河北</v>
          </cell>
          <cell r="L235" t="str">
            <v>河北工厂</v>
          </cell>
          <cell r="M235" t="str">
            <v>劳动合同</v>
          </cell>
          <cell r="N235" t="str">
            <v>是</v>
          </cell>
          <cell r="O235" t="str">
            <v>否</v>
          </cell>
          <cell r="P235" t="str">
            <v>正式工</v>
          </cell>
          <cell r="Q235" t="str">
            <v>生产类</v>
          </cell>
          <cell r="R235" t="str">
            <v>直接人员</v>
          </cell>
          <cell r="S235">
            <v>45231</v>
          </cell>
          <cell r="T235">
            <v>2</v>
          </cell>
          <cell r="U235">
            <v>45231</v>
          </cell>
          <cell r="V235" t="str">
            <v>调入</v>
          </cell>
          <cell r="W235" t="str">
            <v>15100372966</v>
          </cell>
        </row>
        <row r="235">
          <cell r="Y235">
            <v>15231740964</v>
          </cell>
          <cell r="Z235" t="str">
            <v>中专</v>
          </cell>
          <cell r="AA235">
            <v>41426</v>
          </cell>
          <cell r="AB235" t="str">
            <v>黄骅职教中心</v>
          </cell>
          <cell r="AC235" t="str">
            <v>汽修</v>
          </cell>
          <cell r="AD235" t="str">
            <v>统招</v>
          </cell>
          <cell r="AE235" t="str">
            <v>中专</v>
          </cell>
          <cell r="AF235">
            <v>41426</v>
          </cell>
          <cell r="AG235" t="str">
            <v>黄骅职教中心</v>
          </cell>
          <cell r="AH235" t="str">
            <v>汽修</v>
          </cell>
          <cell r="AI235" t="str">
            <v>统招</v>
          </cell>
          <cell r="AJ235" t="str">
            <v>汉</v>
          </cell>
          <cell r="AK235" t="str">
            <v>群众</v>
          </cell>
          <cell r="AL235" t="str">
            <v>已婚</v>
          </cell>
          <cell r="AM235" t="str">
            <v>1998-04-01</v>
          </cell>
          <cell r="AN235">
            <v>27</v>
          </cell>
          <cell r="AO235">
            <v>42491</v>
          </cell>
          <cell r="AP235" t="str">
            <v>河北</v>
          </cell>
          <cell r="AQ235" t="str">
            <v>河北省黄骅市黄骅镇于常庄村143号</v>
          </cell>
        </row>
        <row r="236">
          <cell r="C236" t="str">
            <v>孟令帅</v>
          </cell>
          <cell r="D236" t="str">
            <v>男</v>
          </cell>
          <cell r="E236" t="str">
            <v>前台</v>
          </cell>
          <cell r="F236" t="str">
            <v>河北光华荣昌汽车部件有限公司</v>
          </cell>
          <cell r="G236" t="str">
            <v>座椅事业一部--金属件厂</v>
          </cell>
          <cell r="H236" t="str">
            <v>焊接车间</v>
          </cell>
          <cell r="I236" t="str">
            <v>摆件工</v>
          </cell>
          <cell r="J236" t="str">
            <v>/</v>
          </cell>
          <cell r="K236" t="str">
            <v>河北</v>
          </cell>
          <cell r="L236" t="str">
            <v>河北工厂</v>
          </cell>
          <cell r="M236" t="str">
            <v>劳动合同</v>
          </cell>
          <cell r="N236" t="str">
            <v>是</v>
          </cell>
          <cell r="O236" t="str">
            <v>否</v>
          </cell>
          <cell r="P236" t="str">
            <v>正式工</v>
          </cell>
          <cell r="Q236" t="str">
            <v>生产类</v>
          </cell>
          <cell r="R236" t="str">
            <v>直接人员</v>
          </cell>
          <cell r="S236">
            <v>45080</v>
          </cell>
          <cell r="T236">
            <v>2</v>
          </cell>
          <cell r="U236">
            <v>45080</v>
          </cell>
          <cell r="V236" t="str">
            <v>2023/3/29入职，劳务转正式</v>
          </cell>
          <cell r="W236" t="str">
            <v>18812667426</v>
          </cell>
          <cell r="X236" t="str">
            <v>孟祥玉</v>
          </cell>
          <cell r="Y236">
            <v>17772651094</v>
          </cell>
          <cell r="Z236" t="str">
            <v>中专</v>
          </cell>
          <cell r="AA236">
            <v>44348</v>
          </cell>
          <cell r="AB236" t="str">
            <v>中捷技校</v>
          </cell>
          <cell r="AC236" t="str">
            <v>机电</v>
          </cell>
        </row>
        <row r="236">
          <cell r="AE236" t="str">
            <v>中专</v>
          </cell>
          <cell r="AF236">
            <v>44348</v>
          </cell>
          <cell r="AG236" t="str">
            <v>中捷技校</v>
          </cell>
          <cell r="AH236" t="str">
            <v>机电</v>
          </cell>
        </row>
        <row r="236">
          <cell r="AJ236" t="str">
            <v>汉</v>
          </cell>
          <cell r="AK236" t="str">
            <v>群众</v>
          </cell>
          <cell r="AL236" t="str">
            <v>未婚</v>
          </cell>
          <cell r="AM236" t="str">
            <v>2003-09-24</v>
          </cell>
          <cell r="AN236">
            <v>22</v>
          </cell>
          <cell r="AO236">
            <v>44348</v>
          </cell>
          <cell r="AP236" t="str">
            <v>河北</v>
          </cell>
          <cell r="AQ236" t="str">
            <v>旧城大杨村</v>
          </cell>
        </row>
        <row r="237">
          <cell r="C237" t="str">
            <v>杨浩</v>
          </cell>
          <cell r="D237" t="str">
            <v>男</v>
          </cell>
          <cell r="E237" t="str">
            <v>前台</v>
          </cell>
          <cell r="F237" t="str">
            <v>河北光华荣昌汽车部件有限公司</v>
          </cell>
          <cell r="G237" t="str">
            <v>座椅事业一部--座椅厂</v>
          </cell>
          <cell r="H237" t="str">
            <v>发泡车间</v>
          </cell>
          <cell r="I237" t="str">
            <v>发泡车间主任</v>
          </cell>
          <cell r="J237" t="str">
            <v>/</v>
          </cell>
          <cell r="K237" t="str">
            <v>河北</v>
          </cell>
          <cell r="L237" t="str">
            <v>河北工厂</v>
          </cell>
          <cell r="M237" t="str">
            <v>劳动合同</v>
          </cell>
          <cell r="N237" t="str">
            <v>是</v>
          </cell>
          <cell r="O237" t="str">
            <v>否</v>
          </cell>
          <cell r="P237" t="str">
            <v>正式工</v>
          </cell>
          <cell r="Q237" t="str">
            <v>生产类</v>
          </cell>
          <cell r="R237" t="str">
            <v>间接人员</v>
          </cell>
          <cell r="S237">
            <v>45082</v>
          </cell>
          <cell r="T237">
            <v>2</v>
          </cell>
        </row>
        <row r="237">
          <cell r="W237" t="str">
            <v>19831788702
13283268050</v>
          </cell>
          <cell r="X237" t="str">
            <v>刘玲玉</v>
          </cell>
          <cell r="Y237">
            <v>18733013398</v>
          </cell>
          <cell r="Z237" t="str">
            <v>高中</v>
          </cell>
          <cell r="AA237">
            <v>40359</v>
          </cell>
          <cell r="AB237" t="str">
            <v>风化店中学</v>
          </cell>
          <cell r="AC237" t="str">
            <v>无</v>
          </cell>
          <cell r="AD237" t="str">
            <v>统招</v>
          </cell>
          <cell r="AE237" t="str">
            <v>大专</v>
          </cell>
          <cell r="AF237">
            <v>44012</v>
          </cell>
          <cell r="AG237" t="str">
            <v>石家庄财经职业</v>
          </cell>
          <cell r="AH237" t="str">
            <v>市场营销</v>
          </cell>
          <cell r="AI237" t="str">
            <v>成考</v>
          </cell>
          <cell r="AJ237" t="str">
            <v>汉</v>
          </cell>
          <cell r="AK237" t="str">
            <v>群众</v>
          </cell>
          <cell r="AL237" t="str">
            <v>已婚</v>
          </cell>
          <cell r="AM237" t="str">
            <v>1991-01-19</v>
          </cell>
          <cell r="AN237">
            <v>34</v>
          </cell>
          <cell r="AO237">
            <v>40575</v>
          </cell>
          <cell r="AP237" t="str">
            <v>河北</v>
          </cell>
          <cell r="AQ237" t="str">
            <v>河北省沧州市沧县仵龙堂乡西后屯村</v>
          </cell>
        </row>
        <row r="238">
          <cell r="C238" t="str">
            <v>张云香</v>
          </cell>
          <cell r="D238" t="str">
            <v>女</v>
          </cell>
          <cell r="E238" t="str">
            <v>中台</v>
          </cell>
          <cell r="F238" t="str">
            <v>河北光华荣昌汽车部件有限公司</v>
          </cell>
          <cell r="G238" t="str">
            <v>河北综合管理部</v>
          </cell>
          <cell r="H238" t="str">
            <v>人力资源科</v>
          </cell>
          <cell r="I238" t="str">
            <v>薪酬主管</v>
          </cell>
          <cell r="J238" t="str">
            <v>/</v>
          </cell>
          <cell r="K238" t="str">
            <v>河北</v>
          </cell>
          <cell r="L238" t="str">
            <v>北京光华荣昌</v>
          </cell>
          <cell r="M238" t="str">
            <v>劳动合同</v>
          </cell>
          <cell r="N238" t="str">
            <v>是</v>
          </cell>
          <cell r="O238" t="str">
            <v>否</v>
          </cell>
          <cell r="P238" t="str">
            <v>正式工</v>
          </cell>
          <cell r="Q238" t="str">
            <v>人力类</v>
          </cell>
          <cell r="R238" t="str">
            <v>间接人员</v>
          </cell>
          <cell r="S238">
            <v>42465</v>
          </cell>
          <cell r="T238">
            <v>9</v>
          </cell>
          <cell r="U238" t="str">
            <v>2020.4.13</v>
          </cell>
          <cell r="V238" t="str">
            <v>调入</v>
          </cell>
          <cell r="W238">
            <v>18513048558</v>
          </cell>
          <cell r="X238" t="str">
            <v>冯敬乾</v>
          </cell>
          <cell r="Y238">
            <v>18610139692</v>
          </cell>
          <cell r="Z238" t="str">
            <v>— —</v>
          </cell>
          <cell r="AA238" t="str">
            <v>— —</v>
          </cell>
          <cell r="AB238" t="str">
            <v>— —</v>
          </cell>
          <cell r="AC238" t="str">
            <v>— —</v>
          </cell>
          <cell r="AD238" t="str">
            <v>— —</v>
          </cell>
          <cell r="AE238" t="str">
            <v>本科</v>
          </cell>
          <cell r="AF238">
            <v>41821</v>
          </cell>
          <cell r="AG238" t="str">
            <v>燕山大学</v>
          </cell>
          <cell r="AH238" t="str">
            <v>工商管理</v>
          </cell>
          <cell r="AI238" t="str">
            <v>统招</v>
          </cell>
          <cell r="AJ238" t="str">
            <v>汉</v>
          </cell>
          <cell r="AK238" t="str">
            <v>群众</v>
          </cell>
          <cell r="AL238" t="str">
            <v>已婚</v>
          </cell>
          <cell r="AM238" t="str">
            <v>1990-08-08</v>
          </cell>
          <cell r="AN238">
            <v>35</v>
          </cell>
          <cell r="AO238">
            <v>41852</v>
          </cell>
          <cell r="AP238" t="str">
            <v>河北</v>
          </cell>
          <cell r="AQ238" t="str">
            <v>河北沧州盐山县常庄乡常庄村364号</v>
          </cell>
        </row>
        <row r="239">
          <cell r="C239" t="str">
            <v>徐俊亭</v>
          </cell>
          <cell r="D239" t="str">
            <v>男</v>
          </cell>
          <cell r="E239" t="str">
            <v>前台</v>
          </cell>
          <cell r="F239" t="str">
            <v>河北光华荣昌汽车部件部件公司</v>
          </cell>
          <cell r="G239" t="str">
            <v>座椅事业一部--座椅厂</v>
          </cell>
          <cell r="H239" t="str">
            <v>发泡车间</v>
          </cell>
          <cell r="I239" t="str">
            <v>发泡工</v>
          </cell>
          <cell r="J239" t="str">
            <v>/</v>
          </cell>
          <cell r="K239" t="str">
            <v>河北</v>
          </cell>
          <cell r="L239" t="str">
            <v>天津宏达翔科技有限公司</v>
          </cell>
          <cell r="M239" t="str">
            <v>劳务派遣</v>
          </cell>
          <cell r="N239" t="str">
            <v>否</v>
          </cell>
          <cell r="O239" t="str">
            <v>否</v>
          </cell>
          <cell r="P239" t="str">
            <v>劳务派遣</v>
          </cell>
          <cell r="Q239" t="str">
            <v>生产类</v>
          </cell>
          <cell r="R239" t="str">
            <v>直接人员</v>
          </cell>
          <cell r="S239">
            <v>45108</v>
          </cell>
          <cell r="T239">
            <v>2</v>
          </cell>
          <cell r="U239">
            <v>45566</v>
          </cell>
          <cell r="V239" t="str">
            <v>调入</v>
          </cell>
          <cell r="W239">
            <v>17694885201</v>
          </cell>
          <cell r="X239" t="str">
            <v>徐万宝</v>
          </cell>
          <cell r="Y239">
            <v>13945801401</v>
          </cell>
          <cell r="Z239" t="str">
            <v>初中</v>
          </cell>
          <cell r="AA239">
            <v>39417</v>
          </cell>
          <cell r="AB239" t="str">
            <v>——</v>
          </cell>
          <cell r="AC239" t="str">
            <v>——</v>
          </cell>
        </row>
        <row r="239">
          <cell r="AE239" t="str">
            <v>初中</v>
          </cell>
          <cell r="AF239">
            <v>39417</v>
          </cell>
          <cell r="AG239" t="str">
            <v>——</v>
          </cell>
          <cell r="AH239" t="str">
            <v>——</v>
          </cell>
        </row>
        <row r="239">
          <cell r="AJ239" t="str">
            <v>汉</v>
          </cell>
          <cell r="AK239" t="str">
            <v>群众</v>
          </cell>
          <cell r="AL239" t="str">
            <v>未婚</v>
          </cell>
          <cell r="AM239" t="str">
            <v>1991-09-18</v>
          </cell>
          <cell r="AN239">
            <v>34</v>
          </cell>
          <cell r="AO239">
            <v>42064</v>
          </cell>
          <cell r="AP239" t="str">
            <v>黑龙江</v>
          </cell>
          <cell r="AQ239" t="str">
            <v>黑龙江省鸡东县向阳镇红星村7组</v>
          </cell>
        </row>
        <row r="240">
          <cell r="C240" t="str">
            <v>滕家源</v>
          </cell>
          <cell r="D240" t="str">
            <v>男</v>
          </cell>
          <cell r="E240" t="str">
            <v>前台</v>
          </cell>
          <cell r="F240" t="str">
            <v>河北光华荣昌汽车部件部件公司</v>
          </cell>
          <cell r="G240" t="str">
            <v>座椅事业一部--座椅厂</v>
          </cell>
          <cell r="H240" t="str">
            <v>发泡车间</v>
          </cell>
          <cell r="I240" t="str">
            <v>检验员</v>
          </cell>
          <cell r="J240" t="str">
            <v>/</v>
          </cell>
          <cell r="K240" t="str">
            <v>河北</v>
          </cell>
          <cell r="L240" t="str">
            <v>河北工厂</v>
          </cell>
          <cell r="M240" t="str">
            <v>劳动合同</v>
          </cell>
          <cell r="N240" t="str">
            <v>是</v>
          </cell>
          <cell r="O240" t="str">
            <v>否</v>
          </cell>
          <cell r="P240" t="str">
            <v>正式工</v>
          </cell>
          <cell r="Q240" t="str">
            <v>质量类</v>
          </cell>
          <cell r="R240" t="str">
            <v>直接人员</v>
          </cell>
          <cell r="S240">
            <v>45109</v>
          </cell>
          <cell r="T240">
            <v>2</v>
          </cell>
        </row>
        <row r="240">
          <cell r="W240" t="str">
            <v>18630767823</v>
          </cell>
          <cell r="X240" t="str">
            <v>滕传文</v>
          </cell>
          <cell r="Y240">
            <v>13930723709</v>
          </cell>
          <cell r="Z240" t="str">
            <v>大专</v>
          </cell>
          <cell r="AA240">
            <v>45444</v>
          </cell>
          <cell r="AB240" t="str">
            <v>渤海理工职业学院</v>
          </cell>
          <cell r="AC240" t="str">
            <v>计算机网络技术</v>
          </cell>
          <cell r="AD240" t="str">
            <v>统招</v>
          </cell>
          <cell r="AE240" t="str">
            <v>大专</v>
          </cell>
          <cell r="AF240">
            <v>45444</v>
          </cell>
          <cell r="AG240" t="str">
            <v>渤海理工职业学院</v>
          </cell>
          <cell r="AH240" t="str">
            <v>计算机网络技术</v>
          </cell>
          <cell r="AI240" t="str">
            <v>统招</v>
          </cell>
          <cell r="AJ240" t="str">
            <v>汉</v>
          </cell>
          <cell r="AK240" t="str">
            <v>群众</v>
          </cell>
          <cell r="AL240" t="str">
            <v>未婚</v>
          </cell>
          <cell r="AM240" t="str">
            <v>2002-04-29</v>
          </cell>
          <cell r="AN240">
            <v>23</v>
          </cell>
          <cell r="AO240">
            <v>45108</v>
          </cell>
          <cell r="AP240" t="str">
            <v>河北</v>
          </cell>
          <cell r="AQ240" t="str">
            <v>河北省黄骅市滕庄子乡南王曼村</v>
          </cell>
        </row>
        <row r="241">
          <cell r="C241" t="str">
            <v>强帅</v>
          </cell>
          <cell r="D241" t="str">
            <v>男</v>
          </cell>
          <cell r="E241" t="str">
            <v>前台</v>
          </cell>
          <cell r="F241" t="str">
            <v>河北光华荣昌汽车部件部件公司</v>
          </cell>
          <cell r="G241" t="str">
            <v>座椅事业一部--座椅厂</v>
          </cell>
          <cell r="H241" t="str">
            <v>发泡车间</v>
          </cell>
          <cell r="I241" t="str">
            <v>发泡工</v>
          </cell>
          <cell r="J241" t="str">
            <v>/</v>
          </cell>
          <cell r="K241" t="str">
            <v>河北</v>
          </cell>
          <cell r="L241" t="str">
            <v>河北工厂</v>
          </cell>
          <cell r="M241" t="str">
            <v>劳动合同</v>
          </cell>
          <cell r="N241" t="str">
            <v>是</v>
          </cell>
          <cell r="O241" t="str">
            <v>否</v>
          </cell>
          <cell r="P241" t="str">
            <v>正式工</v>
          </cell>
          <cell r="Q241" t="str">
            <v>生产类</v>
          </cell>
          <cell r="R241" t="str">
            <v>直接人员</v>
          </cell>
          <cell r="S241">
            <v>45112</v>
          </cell>
          <cell r="T241">
            <v>2</v>
          </cell>
        </row>
        <row r="241">
          <cell r="W241" t="str">
            <v>15130814336</v>
          </cell>
          <cell r="X241" t="str">
            <v>张俊亮</v>
          </cell>
          <cell r="Y241">
            <v>18233726996</v>
          </cell>
          <cell r="Z241" t="str">
            <v>中专</v>
          </cell>
          <cell r="AA241">
            <v>45108</v>
          </cell>
          <cell r="AB241" t="str">
            <v>中捷职业技术学校</v>
          </cell>
          <cell r="AC241" t="str">
            <v>机电一体化</v>
          </cell>
          <cell r="AD241" t="str">
            <v>统招</v>
          </cell>
          <cell r="AE241" t="str">
            <v>中专</v>
          </cell>
          <cell r="AF241">
            <v>45108</v>
          </cell>
          <cell r="AG241" t="str">
            <v>中捷职业技术学校</v>
          </cell>
          <cell r="AH241" t="str">
            <v>机电一体化</v>
          </cell>
          <cell r="AI241" t="str">
            <v>统招</v>
          </cell>
          <cell r="AJ241" t="str">
            <v>汉</v>
          </cell>
          <cell r="AK241" t="str">
            <v>群众</v>
          </cell>
          <cell r="AL241" t="str">
            <v>未婚</v>
          </cell>
          <cell r="AM241" t="str">
            <v>2004-11-30</v>
          </cell>
          <cell r="AN241">
            <v>20</v>
          </cell>
          <cell r="AO241">
            <v>44682</v>
          </cell>
          <cell r="AP241" t="str">
            <v>河北</v>
          </cell>
          <cell r="AQ241" t="str">
            <v>河北省沧州市沧县旧州镇强庄子村</v>
          </cell>
        </row>
        <row r="242">
          <cell r="C242" t="str">
            <v>李加宏</v>
          </cell>
          <cell r="D242" t="str">
            <v>男</v>
          </cell>
          <cell r="E242" t="str">
            <v>前台</v>
          </cell>
          <cell r="F242" t="str">
            <v>河北光华荣昌汽车部件部件公司</v>
          </cell>
          <cell r="G242" t="str">
            <v>座椅事业一部--座椅厂</v>
          </cell>
          <cell r="H242" t="str">
            <v>发泡车间</v>
          </cell>
          <cell r="I242" t="str">
            <v>发泡工</v>
          </cell>
          <cell r="J242" t="str">
            <v>/</v>
          </cell>
          <cell r="K242" t="str">
            <v>河北</v>
          </cell>
          <cell r="L242" t="str">
            <v>河北工厂</v>
          </cell>
          <cell r="M242" t="str">
            <v>劳动合同</v>
          </cell>
          <cell r="N242" t="str">
            <v>是</v>
          </cell>
          <cell r="O242" t="str">
            <v>否</v>
          </cell>
          <cell r="P242" t="str">
            <v>正式工</v>
          </cell>
          <cell r="Q242" t="str">
            <v>生产类</v>
          </cell>
          <cell r="R242" t="str">
            <v>直接人员</v>
          </cell>
          <cell r="S242">
            <v>45113</v>
          </cell>
          <cell r="T242">
            <v>2</v>
          </cell>
        </row>
        <row r="242">
          <cell r="W242" t="str">
            <v>19565233055</v>
          </cell>
          <cell r="X242" t="str">
            <v>李金国</v>
          </cell>
          <cell r="Y242">
            <v>13785706414</v>
          </cell>
          <cell r="Z242" t="str">
            <v>中专</v>
          </cell>
          <cell r="AA242">
            <v>45107</v>
          </cell>
          <cell r="AB242" t="str">
            <v>中捷职业技术学校</v>
          </cell>
          <cell r="AC242" t="str">
            <v>汽车制造与检修</v>
          </cell>
          <cell r="AD242" t="str">
            <v>统招</v>
          </cell>
          <cell r="AE242" t="str">
            <v>中专</v>
          </cell>
          <cell r="AF242">
            <v>45107</v>
          </cell>
          <cell r="AG242" t="str">
            <v>中捷职业技术学校</v>
          </cell>
          <cell r="AH242" t="str">
            <v>汽车制造与检修</v>
          </cell>
          <cell r="AI242" t="str">
            <v>统招</v>
          </cell>
          <cell r="AJ242" t="str">
            <v>汉</v>
          </cell>
          <cell r="AK242" t="str">
            <v>群众</v>
          </cell>
          <cell r="AL242" t="str">
            <v>未婚</v>
          </cell>
          <cell r="AM242" t="str">
            <v>2005-05-25</v>
          </cell>
          <cell r="AN242">
            <v>20</v>
          </cell>
          <cell r="AO242">
            <v>44958</v>
          </cell>
          <cell r="AP242" t="str">
            <v>河北</v>
          </cell>
          <cell r="AQ242" t="str">
            <v>河北省沧州市沧县旧州镇感化屯村</v>
          </cell>
        </row>
        <row r="243">
          <cell r="C243" t="str">
            <v>王新楼</v>
          </cell>
          <cell r="D243" t="str">
            <v>男</v>
          </cell>
          <cell r="E243" t="str">
            <v>前台</v>
          </cell>
          <cell r="F243" t="str">
            <v>河北光华荣昌汽车部件部件公司</v>
          </cell>
          <cell r="G243" t="str">
            <v>座椅事业一部--金属件厂</v>
          </cell>
          <cell r="H243" t="str">
            <v>焊接车间</v>
          </cell>
          <cell r="I243" t="str">
            <v>摆件工</v>
          </cell>
          <cell r="J243" t="str">
            <v>/</v>
          </cell>
          <cell r="K243" t="str">
            <v>河北</v>
          </cell>
          <cell r="L243" t="str">
            <v>河北工厂</v>
          </cell>
          <cell r="M243" t="str">
            <v>劳动合同</v>
          </cell>
          <cell r="N243" t="str">
            <v>是</v>
          </cell>
          <cell r="O243" t="str">
            <v>否</v>
          </cell>
          <cell r="P243" t="str">
            <v>正式工</v>
          </cell>
          <cell r="Q243" t="str">
            <v>生产类</v>
          </cell>
          <cell r="R243" t="str">
            <v>直接人员</v>
          </cell>
          <cell r="S243">
            <v>45113</v>
          </cell>
          <cell r="T243">
            <v>2</v>
          </cell>
          <cell r="U243">
            <v>45118</v>
          </cell>
          <cell r="V243" t="str">
            <v>发泡转焊接</v>
          </cell>
          <cell r="W243" t="str">
            <v>19933763200</v>
          </cell>
          <cell r="X243" t="str">
            <v>李艳红</v>
          </cell>
          <cell r="Y243">
            <v>15132736894</v>
          </cell>
          <cell r="Z243" t="str">
            <v>中专</v>
          </cell>
          <cell r="AA243">
            <v>39995</v>
          </cell>
          <cell r="AB243" t="str">
            <v>青岛职专</v>
          </cell>
          <cell r="AC243" t="str">
            <v>机电一体化</v>
          </cell>
          <cell r="AD243" t="str">
            <v>统招</v>
          </cell>
          <cell r="AE243" t="str">
            <v>中专</v>
          </cell>
          <cell r="AF243">
            <v>39995</v>
          </cell>
          <cell r="AG243" t="str">
            <v>青岛职专</v>
          </cell>
          <cell r="AH243" t="str">
            <v>机电一体化</v>
          </cell>
          <cell r="AI243" t="str">
            <v>统招</v>
          </cell>
          <cell r="AJ243" t="str">
            <v>汉</v>
          </cell>
          <cell r="AK243" t="str">
            <v>群众</v>
          </cell>
          <cell r="AL243" t="str">
            <v>已婚</v>
          </cell>
          <cell r="AM243" t="str">
            <v>1988-07-15</v>
          </cell>
          <cell r="AN243">
            <v>37</v>
          </cell>
          <cell r="AO243">
            <v>39234</v>
          </cell>
          <cell r="AP243" t="str">
            <v>河北</v>
          </cell>
          <cell r="AQ243" t="str">
            <v>河北省沧州市盐山县韩集镇二郎堂村</v>
          </cell>
        </row>
        <row r="244">
          <cell r="C244" t="str">
            <v>杨圣泉</v>
          </cell>
          <cell r="D244" t="str">
            <v>男</v>
          </cell>
          <cell r="E244" t="str">
            <v>前台</v>
          </cell>
          <cell r="F244" t="str">
            <v>河北光华荣昌汽车部件部件公司</v>
          </cell>
          <cell r="G244" t="str">
            <v>座椅事业一部--座椅厂</v>
          </cell>
          <cell r="H244" t="str">
            <v>发泡车间</v>
          </cell>
          <cell r="I244" t="str">
            <v>发泡工</v>
          </cell>
          <cell r="J244" t="str">
            <v>/</v>
          </cell>
          <cell r="K244" t="str">
            <v>河北</v>
          </cell>
          <cell r="L244" t="str">
            <v>河北工厂</v>
          </cell>
          <cell r="M244" t="str">
            <v>劳动合同</v>
          </cell>
          <cell r="N244" t="str">
            <v>是</v>
          </cell>
          <cell r="O244" t="str">
            <v>否</v>
          </cell>
          <cell r="P244" t="str">
            <v>正式工</v>
          </cell>
          <cell r="Q244" t="str">
            <v>生产类</v>
          </cell>
          <cell r="R244" t="str">
            <v>直接人员</v>
          </cell>
          <cell r="S244">
            <v>45120</v>
          </cell>
          <cell r="T244">
            <v>2</v>
          </cell>
        </row>
        <row r="244">
          <cell r="W244" t="str">
            <v>17370939627</v>
          </cell>
          <cell r="X244" t="str">
            <v>杨志明</v>
          </cell>
          <cell r="Y244">
            <v>13363179996</v>
          </cell>
          <cell r="Z244" t="str">
            <v>中专</v>
          </cell>
          <cell r="AA244">
            <v>45108</v>
          </cell>
          <cell r="AB244" t="str">
            <v>中捷职业技术学校</v>
          </cell>
          <cell r="AC244" t="str">
            <v>机电一体化</v>
          </cell>
          <cell r="AD244" t="str">
            <v>统招</v>
          </cell>
          <cell r="AE244" t="str">
            <v>中专</v>
          </cell>
          <cell r="AF244">
            <v>45108</v>
          </cell>
          <cell r="AG244" t="str">
            <v>中捷职业技术学校</v>
          </cell>
          <cell r="AH244" t="str">
            <v>机电一体化</v>
          </cell>
          <cell r="AI244" t="str">
            <v>统招</v>
          </cell>
          <cell r="AJ244" t="str">
            <v>汉</v>
          </cell>
          <cell r="AK244" t="str">
            <v>群众</v>
          </cell>
          <cell r="AL244" t="str">
            <v>未婚</v>
          </cell>
          <cell r="AM244" t="str">
            <v>2003-06-27</v>
          </cell>
          <cell r="AN244">
            <v>22</v>
          </cell>
          <cell r="AO244">
            <v>44652</v>
          </cell>
          <cell r="AP244" t="str">
            <v>河北</v>
          </cell>
          <cell r="AQ244" t="str">
            <v>河北省沧州市沧县张官屯乡刘成庄村</v>
          </cell>
        </row>
        <row r="245">
          <cell r="C245" t="str">
            <v>沈小华</v>
          </cell>
          <cell r="D245" t="str">
            <v>女</v>
          </cell>
          <cell r="E245" t="str">
            <v>前台</v>
          </cell>
          <cell r="F245" t="str">
            <v>河北光华荣昌汽车部件部件公司</v>
          </cell>
          <cell r="G245" t="str">
            <v>座椅事业一部--金属件厂</v>
          </cell>
          <cell r="H245" t="str">
            <v>焊接车间</v>
          </cell>
          <cell r="I245" t="str">
            <v>摆件工</v>
          </cell>
          <cell r="J245" t="str">
            <v>/</v>
          </cell>
          <cell r="K245" t="str">
            <v>河北</v>
          </cell>
          <cell r="L245" t="str">
            <v>河北工厂</v>
          </cell>
          <cell r="M245" t="str">
            <v>劳动合同</v>
          </cell>
          <cell r="N245" t="str">
            <v>是</v>
          </cell>
          <cell r="O245" t="str">
            <v>否</v>
          </cell>
          <cell r="P245" t="str">
            <v>正式工</v>
          </cell>
          <cell r="Q245" t="str">
            <v>生产类</v>
          </cell>
          <cell r="R245" t="str">
            <v>直接人员</v>
          </cell>
          <cell r="S245">
            <v>45135</v>
          </cell>
          <cell r="T245">
            <v>2</v>
          </cell>
          <cell r="U245">
            <v>45145</v>
          </cell>
          <cell r="V245" t="str">
            <v>调入</v>
          </cell>
          <cell r="W245" t="str">
            <v>18903173970</v>
          </cell>
          <cell r="X245" t="str">
            <v>高振民</v>
          </cell>
          <cell r="Y245">
            <v>18903174222</v>
          </cell>
          <cell r="Z245" t="str">
            <v>初中</v>
          </cell>
          <cell r="AA245" t="str">
            <v>— —</v>
          </cell>
          <cell r="AB245" t="str">
            <v>— —</v>
          </cell>
          <cell r="AC245" t="str">
            <v>— —</v>
          </cell>
          <cell r="AD245" t="str">
            <v>— —</v>
          </cell>
          <cell r="AE245" t="str">
            <v>初中</v>
          </cell>
          <cell r="AF245" t="str">
            <v>——</v>
          </cell>
          <cell r="AG245" t="str">
            <v>——</v>
          </cell>
          <cell r="AH245" t="str">
            <v>——</v>
          </cell>
          <cell r="AI245" t="str">
            <v>——</v>
          </cell>
          <cell r="AJ245" t="str">
            <v>汉</v>
          </cell>
          <cell r="AK245" t="str">
            <v>群众</v>
          </cell>
          <cell r="AL245" t="str">
            <v>已婚</v>
          </cell>
          <cell r="AM245" t="str">
            <v>1979-03-04</v>
          </cell>
          <cell r="AN245">
            <v>46</v>
          </cell>
        </row>
        <row r="245">
          <cell r="AP245" t="str">
            <v>河北</v>
          </cell>
          <cell r="AQ245" t="str">
            <v>河北省黄骅市常郭镇柳林庄村</v>
          </cell>
        </row>
        <row r="246">
          <cell r="C246" t="str">
            <v>迟艳云</v>
          </cell>
          <cell r="D246" t="str">
            <v>女</v>
          </cell>
          <cell r="E246" t="str">
            <v>前台</v>
          </cell>
          <cell r="F246" t="str">
            <v>河北光华荣昌汽车部件有限公司</v>
          </cell>
          <cell r="G246" t="str">
            <v>座椅事业一部--座椅厂</v>
          </cell>
          <cell r="H246" t="str">
            <v>发泡车间</v>
          </cell>
          <cell r="I246" t="str">
            <v>发泡工</v>
          </cell>
          <cell r="J246" t="str">
            <v>/</v>
          </cell>
          <cell r="K246" t="str">
            <v>河北</v>
          </cell>
          <cell r="L246" t="str">
            <v>河北工厂</v>
          </cell>
          <cell r="M246" t="str">
            <v>劳动合同</v>
          </cell>
          <cell r="N246" t="str">
            <v>是</v>
          </cell>
          <cell r="O246" t="str">
            <v>否</v>
          </cell>
          <cell r="P246" t="str">
            <v>正式工</v>
          </cell>
          <cell r="Q246" t="str">
            <v>生产类</v>
          </cell>
          <cell r="R246" t="str">
            <v>直接人员</v>
          </cell>
          <cell r="S246">
            <v>45143</v>
          </cell>
          <cell r="T246">
            <v>2</v>
          </cell>
        </row>
        <row r="246">
          <cell r="W246" t="str">
            <v>15632766011</v>
          </cell>
          <cell r="X246" t="str">
            <v>宋立海</v>
          </cell>
          <cell r="Y246">
            <v>15631700011</v>
          </cell>
          <cell r="Z246" t="str">
            <v>高中</v>
          </cell>
          <cell r="AA246" t="str">
            <v>— —</v>
          </cell>
          <cell r="AB246" t="str">
            <v>— —</v>
          </cell>
          <cell r="AC246" t="str">
            <v>— —</v>
          </cell>
          <cell r="AD246" t="str">
            <v>— —</v>
          </cell>
          <cell r="AE246" t="str">
            <v>高中</v>
          </cell>
          <cell r="AF246" t="str">
            <v>——</v>
          </cell>
          <cell r="AG246" t="str">
            <v>——</v>
          </cell>
          <cell r="AH246" t="str">
            <v>——</v>
          </cell>
          <cell r="AI246" t="str">
            <v>——</v>
          </cell>
          <cell r="AJ246" t="str">
            <v>汉</v>
          </cell>
          <cell r="AK246" t="str">
            <v>群众</v>
          </cell>
          <cell r="AL246" t="str">
            <v>已婚</v>
          </cell>
          <cell r="AM246" t="str">
            <v>1984-04-10</v>
          </cell>
          <cell r="AN246">
            <v>41</v>
          </cell>
        </row>
        <row r="246">
          <cell r="AP246" t="str">
            <v>河北</v>
          </cell>
          <cell r="AQ246" t="str">
            <v> 河北省黄骅市中捷农场胡庄子村</v>
          </cell>
        </row>
        <row r="247">
          <cell r="C247" t="str">
            <v>范志超</v>
          </cell>
          <cell r="D247" t="str">
            <v>男</v>
          </cell>
          <cell r="E247" t="str">
            <v>前台</v>
          </cell>
          <cell r="F247" t="str">
            <v>河北光华荣昌汽车部件有限公司</v>
          </cell>
          <cell r="G247" t="str">
            <v>座椅事业一部--金属件厂</v>
          </cell>
          <cell r="H247" t="str">
            <v>焊接车间</v>
          </cell>
          <cell r="I247" t="str">
            <v>摆件工</v>
          </cell>
          <cell r="J247" t="str">
            <v>/</v>
          </cell>
          <cell r="K247" t="str">
            <v>河北</v>
          </cell>
          <cell r="L247" t="str">
            <v>河北工厂</v>
          </cell>
          <cell r="M247" t="str">
            <v>劳动合同</v>
          </cell>
          <cell r="N247" t="str">
            <v>是</v>
          </cell>
          <cell r="O247" t="str">
            <v>否</v>
          </cell>
          <cell r="P247" t="str">
            <v>正式工</v>
          </cell>
          <cell r="Q247" t="str">
            <v>生产类</v>
          </cell>
          <cell r="R247" t="str">
            <v>直接人员</v>
          </cell>
          <cell r="S247">
            <v>45164</v>
          </cell>
          <cell r="T247">
            <v>2</v>
          </cell>
        </row>
        <row r="247">
          <cell r="W247">
            <v>15130812998</v>
          </cell>
          <cell r="X247" t="str">
            <v>范国华</v>
          </cell>
          <cell r="Y247">
            <v>18733789473</v>
          </cell>
          <cell r="Z247" t="str">
            <v>大专</v>
          </cell>
          <cell r="AA247">
            <v>45078</v>
          </cell>
          <cell r="AB247" t="str">
            <v>承德应用技术职业学院</v>
          </cell>
          <cell r="AC247" t="str">
            <v>工业机器人</v>
          </cell>
          <cell r="AD247" t="str">
            <v>统招</v>
          </cell>
          <cell r="AE247" t="str">
            <v>大专</v>
          </cell>
          <cell r="AF247">
            <v>45078</v>
          </cell>
          <cell r="AG247" t="str">
            <v>承德应用技术职业学院</v>
          </cell>
          <cell r="AH247" t="str">
            <v>工业机器人</v>
          </cell>
          <cell r="AI247" t="str">
            <v>统招</v>
          </cell>
          <cell r="AJ247" t="str">
            <v>汉</v>
          </cell>
          <cell r="AK247" t="str">
            <v>群众</v>
          </cell>
          <cell r="AL247" t="str">
            <v>未婚</v>
          </cell>
          <cell r="AM247" t="str">
            <v>2002-04-01</v>
          </cell>
          <cell r="AN247">
            <v>23</v>
          </cell>
        </row>
        <row r="247">
          <cell r="AP247" t="str">
            <v>山东</v>
          </cell>
          <cell r="AQ247" t="str">
            <v>山东省庆云县庆云镇东贾村</v>
          </cell>
        </row>
        <row r="248">
          <cell r="C248" t="str">
            <v>刘镔</v>
          </cell>
          <cell r="D248" t="str">
            <v>男</v>
          </cell>
          <cell r="E248" t="str">
            <v>中台</v>
          </cell>
          <cell r="F248" t="str">
            <v>河北光华荣昌汽车部件有限公司</v>
          </cell>
          <cell r="G248" t="str">
            <v>河北工艺工程部</v>
          </cell>
          <cell r="H248" t="str">
            <v>工艺工程部</v>
          </cell>
          <cell r="I248" t="str">
            <v>试制员</v>
          </cell>
          <cell r="J248" t="str">
            <v>/</v>
          </cell>
          <cell r="K248" t="str">
            <v>河北</v>
          </cell>
          <cell r="L248" t="str">
            <v>河北工厂</v>
          </cell>
          <cell r="M248" t="str">
            <v>劳动合同</v>
          </cell>
          <cell r="N248" t="str">
            <v>是</v>
          </cell>
          <cell r="O248" t="str">
            <v>否</v>
          </cell>
          <cell r="P248" t="str">
            <v>正式工</v>
          </cell>
          <cell r="Q248" t="str">
            <v>技术类</v>
          </cell>
          <cell r="R248" t="str">
            <v>间接人员</v>
          </cell>
          <cell r="S248">
            <v>45167</v>
          </cell>
          <cell r="T248">
            <v>2</v>
          </cell>
        </row>
        <row r="248">
          <cell r="W248">
            <v>18632896807</v>
          </cell>
          <cell r="X248" t="str">
            <v>刘铁军</v>
          </cell>
          <cell r="Y248">
            <v>15075887885</v>
          </cell>
          <cell r="Z248" t="str">
            <v>中专</v>
          </cell>
          <cell r="AA248">
            <v>45030</v>
          </cell>
          <cell r="AB248" t="str">
            <v>石家庄太行科技</v>
          </cell>
          <cell r="AC248" t="str">
            <v>计算机网络技术</v>
          </cell>
          <cell r="AD248" t="str">
            <v>统招</v>
          </cell>
          <cell r="AE248" t="str">
            <v>中专</v>
          </cell>
          <cell r="AF248">
            <v>45030</v>
          </cell>
          <cell r="AG248" t="str">
            <v>石家庄太行科技</v>
          </cell>
          <cell r="AH248" t="str">
            <v>计算机网络技术</v>
          </cell>
          <cell r="AI248" t="str">
            <v>统招</v>
          </cell>
          <cell r="AJ248" t="str">
            <v>汉</v>
          </cell>
          <cell r="AK248" t="str">
            <v>群众</v>
          </cell>
          <cell r="AL248" t="str">
            <v>未婚</v>
          </cell>
          <cell r="AM248" t="str">
            <v>2005-06-08</v>
          </cell>
          <cell r="AN248">
            <v>20</v>
          </cell>
          <cell r="AO248">
            <v>45166</v>
          </cell>
          <cell r="AP248" t="str">
            <v>河北</v>
          </cell>
          <cell r="AQ248" t="str">
            <v>河北省衡水市景县广川镇西早科村</v>
          </cell>
        </row>
        <row r="249">
          <cell r="C249" t="str">
            <v>张长江</v>
          </cell>
          <cell r="D249" t="str">
            <v>男</v>
          </cell>
          <cell r="E249" t="str">
            <v>前台</v>
          </cell>
          <cell r="F249" t="str">
            <v>河北光华荣昌汽车部件有限公司</v>
          </cell>
          <cell r="G249" t="str">
            <v>座椅事业一部--座椅厂</v>
          </cell>
          <cell r="H249" t="str">
            <v>总经办-销售服务科</v>
          </cell>
          <cell r="I249" t="str">
            <v>工装维修</v>
          </cell>
          <cell r="J249" t="str">
            <v>/</v>
          </cell>
          <cell r="K249" t="str">
            <v>河北</v>
          </cell>
          <cell r="L249" t="str">
            <v>天津宏达翔科技有限公司</v>
          </cell>
          <cell r="M249" t="str">
            <v>劳务派遣</v>
          </cell>
          <cell r="N249" t="str">
            <v>是</v>
          </cell>
          <cell r="O249" t="str">
            <v>否</v>
          </cell>
          <cell r="P249" t="str">
            <v>劳务派遣</v>
          </cell>
          <cell r="Q249" t="str">
            <v>销售类</v>
          </cell>
          <cell r="R249" t="str">
            <v>间接人员</v>
          </cell>
          <cell r="S249">
            <v>45167</v>
          </cell>
          <cell r="T249">
            <v>2</v>
          </cell>
          <cell r="U249">
            <v>45536</v>
          </cell>
          <cell r="V249" t="str">
            <v>调入</v>
          </cell>
          <cell r="W249">
            <v>18931798712</v>
          </cell>
          <cell r="X249" t="str">
            <v>李甜</v>
          </cell>
          <cell r="Y249">
            <v>15297353176</v>
          </cell>
          <cell r="Z249" t="str">
            <v>大专</v>
          </cell>
          <cell r="AA249">
            <v>44378</v>
          </cell>
          <cell r="AB249" t="str">
            <v>石家庄职业技术学院</v>
          </cell>
          <cell r="AC249" t="str">
            <v>机电一体化</v>
          </cell>
          <cell r="AD249" t="str">
            <v>统招</v>
          </cell>
          <cell r="AE249" t="str">
            <v>大专</v>
          </cell>
          <cell r="AF249">
            <v>44378</v>
          </cell>
          <cell r="AG249" t="str">
            <v>石家庄职业技术学院</v>
          </cell>
          <cell r="AH249" t="str">
            <v>机电一体化</v>
          </cell>
          <cell r="AI249" t="str">
            <v>统招</v>
          </cell>
          <cell r="AJ249" t="str">
            <v>汉</v>
          </cell>
          <cell r="AK249" t="str">
            <v>群众</v>
          </cell>
          <cell r="AL249" t="str">
            <v>已婚</v>
          </cell>
          <cell r="AM249" t="str">
            <v>1993-11-14</v>
          </cell>
          <cell r="AN249">
            <v>32</v>
          </cell>
        </row>
        <row r="249">
          <cell r="AP249" t="str">
            <v>河北</v>
          </cell>
          <cell r="AQ249" t="str">
            <v>河北省沧州市海兴县赵毛陶镇大张庄村</v>
          </cell>
        </row>
        <row r="250">
          <cell r="C250" t="str">
            <v>杨朕</v>
          </cell>
          <cell r="D250" t="str">
            <v>男</v>
          </cell>
          <cell r="E250" t="str">
            <v>前台</v>
          </cell>
          <cell r="F250" t="str">
            <v>河北光华荣昌汽车部件有限公司</v>
          </cell>
          <cell r="G250" t="str">
            <v>座椅事业一部--金属件厂</v>
          </cell>
          <cell r="H250" t="str">
            <v>冲压弯管车间</v>
          </cell>
          <cell r="I250" t="str">
            <v>冲压工</v>
          </cell>
          <cell r="J250" t="str">
            <v>/</v>
          </cell>
          <cell r="K250" t="str">
            <v>河北</v>
          </cell>
          <cell r="L250" t="str">
            <v>河北工厂</v>
          </cell>
          <cell r="M250" t="str">
            <v>劳动合同</v>
          </cell>
          <cell r="N250" t="str">
            <v>是</v>
          </cell>
          <cell r="O250" t="str">
            <v>否</v>
          </cell>
          <cell r="P250" t="str">
            <v>正式工</v>
          </cell>
          <cell r="Q250" t="str">
            <v>生产类</v>
          </cell>
          <cell r="R250" t="str">
            <v>直接人员</v>
          </cell>
          <cell r="S250">
            <v>45170</v>
          </cell>
          <cell r="T250">
            <v>2</v>
          </cell>
        </row>
        <row r="250">
          <cell r="W250">
            <v>13111759331</v>
          </cell>
          <cell r="X250" t="str">
            <v>易春凤</v>
          </cell>
          <cell r="Y250">
            <v>16630739448</v>
          </cell>
          <cell r="Z250" t="str">
            <v>初中</v>
          </cell>
          <cell r="AA250">
            <v>41426</v>
          </cell>
          <cell r="AB250" t="str">
            <v>— —</v>
          </cell>
          <cell r="AC250" t="str">
            <v>— —</v>
          </cell>
          <cell r="AD250" t="str">
            <v>— —</v>
          </cell>
          <cell r="AE250" t="str">
            <v>初中</v>
          </cell>
          <cell r="AF250">
            <v>41426</v>
          </cell>
          <cell r="AG250" t="str">
            <v>— —</v>
          </cell>
          <cell r="AH250" t="str">
            <v>— —</v>
          </cell>
          <cell r="AI250" t="str">
            <v>— —</v>
          </cell>
          <cell r="AJ250" t="str">
            <v>汉</v>
          </cell>
          <cell r="AK250" t="str">
            <v>群众</v>
          </cell>
          <cell r="AL250" t="str">
            <v>未婚</v>
          </cell>
          <cell r="AM250" t="str">
            <v>1996-01-12</v>
          </cell>
          <cell r="AN250">
            <v>29</v>
          </cell>
        </row>
        <row r="250">
          <cell r="AP250" t="str">
            <v>河北</v>
          </cell>
          <cell r="AQ250" t="str">
            <v>河北省黄骅市常郭镇白庄村</v>
          </cell>
        </row>
        <row r="251">
          <cell r="C251" t="str">
            <v>郑晨阳</v>
          </cell>
          <cell r="D251" t="str">
            <v>男</v>
          </cell>
          <cell r="E251" t="str">
            <v>前台</v>
          </cell>
          <cell r="F251" t="str">
            <v>河北光华荣昌汽车部件有限公司</v>
          </cell>
          <cell r="G251" t="str">
            <v>座椅事业一部--金属件厂</v>
          </cell>
          <cell r="H251" t="str">
            <v>焊接车间</v>
          </cell>
          <cell r="I251" t="str">
            <v>摆件工</v>
          </cell>
          <cell r="J251" t="str">
            <v>/</v>
          </cell>
          <cell r="K251" t="str">
            <v>河北</v>
          </cell>
          <cell r="L251" t="str">
            <v>河北工厂</v>
          </cell>
          <cell r="M251" t="str">
            <v>劳动合同</v>
          </cell>
          <cell r="N251" t="str">
            <v>是</v>
          </cell>
          <cell r="O251" t="str">
            <v>否</v>
          </cell>
          <cell r="P251" t="str">
            <v>正式工</v>
          </cell>
          <cell r="Q251" t="str">
            <v>生产类</v>
          </cell>
          <cell r="R251" t="str">
            <v>直接人员</v>
          </cell>
          <cell r="S251">
            <v>45180</v>
          </cell>
          <cell r="T251">
            <v>2</v>
          </cell>
        </row>
        <row r="251">
          <cell r="W251" t="str">
            <v>13722704678</v>
          </cell>
          <cell r="X251" t="str">
            <v>郑以江</v>
          </cell>
          <cell r="Y251">
            <v>15030725789</v>
          </cell>
          <cell r="Z251" t="str">
            <v>中专</v>
          </cell>
          <cell r="AA251">
            <v>42401</v>
          </cell>
          <cell r="AB251" t="str">
            <v>河北省中等职业学校</v>
          </cell>
          <cell r="AC251" t="str">
            <v>计算机</v>
          </cell>
          <cell r="AD251" t="str">
            <v>统招</v>
          </cell>
          <cell r="AE251" t="str">
            <v>中专</v>
          </cell>
          <cell r="AF251">
            <v>42401</v>
          </cell>
          <cell r="AG251" t="str">
            <v>河北省中等职业学校</v>
          </cell>
          <cell r="AH251" t="str">
            <v>计算机</v>
          </cell>
          <cell r="AI251" t="str">
            <v>统招</v>
          </cell>
          <cell r="AJ251" t="str">
            <v>汉</v>
          </cell>
          <cell r="AK251" t="str">
            <v>群众</v>
          </cell>
          <cell r="AL251" t="str">
            <v>未婚</v>
          </cell>
          <cell r="AM251" t="str">
            <v>1996-10-18</v>
          </cell>
          <cell r="AN251">
            <v>29</v>
          </cell>
          <cell r="AO251">
            <v>42278</v>
          </cell>
          <cell r="AP251" t="str">
            <v>河北</v>
          </cell>
          <cell r="AQ251" t="str">
            <v>河北省黄骅市吕桥镇郑口村</v>
          </cell>
        </row>
        <row r="252">
          <cell r="C252" t="str">
            <v>刘铭杰</v>
          </cell>
          <cell r="D252" t="str">
            <v>男</v>
          </cell>
          <cell r="E252" t="str">
            <v>前台</v>
          </cell>
          <cell r="F252" t="str">
            <v>河北光华荣昌汽车部件有限公司</v>
          </cell>
          <cell r="G252" t="str">
            <v>座椅事业一部--金属件厂</v>
          </cell>
          <cell r="H252" t="str">
            <v>总经办-安环科</v>
          </cell>
          <cell r="I252" t="str">
            <v>安环主管</v>
          </cell>
          <cell r="J252" t="str">
            <v>/</v>
          </cell>
          <cell r="K252" t="str">
            <v>河北</v>
          </cell>
          <cell r="L252" t="str">
            <v>河北工厂</v>
          </cell>
          <cell r="M252" t="str">
            <v>劳动合同</v>
          </cell>
          <cell r="N252" t="str">
            <v>是</v>
          </cell>
          <cell r="O252" t="str">
            <v>否</v>
          </cell>
          <cell r="P252" t="str">
            <v>正式工</v>
          </cell>
          <cell r="Q252" t="str">
            <v>管理类</v>
          </cell>
          <cell r="R252" t="str">
            <v>间接人员</v>
          </cell>
          <cell r="S252">
            <v>45188</v>
          </cell>
          <cell r="T252">
            <v>2</v>
          </cell>
        </row>
        <row r="252">
          <cell r="W252" t="str">
            <v>17632004567</v>
          </cell>
          <cell r="X252" t="str">
            <v>王晓晴</v>
          </cell>
          <cell r="Y252">
            <v>15226642680</v>
          </cell>
          <cell r="Z252" t="str">
            <v>高中</v>
          </cell>
          <cell r="AA252">
            <v>41426</v>
          </cell>
          <cell r="AB252" t="str">
            <v>河北黄骅中学</v>
          </cell>
          <cell r="AC252" t="str">
            <v>无</v>
          </cell>
          <cell r="AD252" t="str">
            <v>统招</v>
          </cell>
          <cell r="AE252" t="str">
            <v>大专</v>
          </cell>
          <cell r="AF252">
            <v>41426</v>
          </cell>
          <cell r="AG252" t="str">
            <v>渤海理工职业学院</v>
          </cell>
          <cell r="AH252" t="str">
            <v>安全防范技术</v>
          </cell>
          <cell r="AI252" t="str">
            <v>统招</v>
          </cell>
          <cell r="AJ252" t="str">
            <v>汉</v>
          </cell>
          <cell r="AK252" t="str">
            <v>党员</v>
          </cell>
          <cell r="AL252" t="str">
            <v>已婚</v>
          </cell>
          <cell r="AM252" t="str">
            <v>1994-10-01</v>
          </cell>
          <cell r="AN252">
            <v>31</v>
          </cell>
          <cell r="AO252">
            <v>43586</v>
          </cell>
          <cell r="AP252" t="str">
            <v>河北</v>
          </cell>
          <cell r="AQ252" t="str">
            <v>河北省黄骅市吕桥镇刘场庄村</v>
          </cell>
        </row>
        <row r="253">
          <cell r="C253" t="str">
            <v>孙其锐</v>
          </cell>
          <cell r="D253" t="str">
            <v>男</v>
          </cell>
          <cell r="E253" t="str">
            <v>前台</v>
          </cell>
          <cell r="F253" t="str">
            <v>河北光华荣昌汽车部件有限公司</v>
          </cell>
          <cell r="G253" t="str">
            <v>座椅事业一部--金属件厂</v>
          </cell>
          <cell r="H253" t="str">
            <v>总经办-采购执行科</v>
          </cell>
          <cell r="I253" t="str">
            <v>物料计划员</v>
          </cell>
          <cell r="J253" t="str">
            <v>/</v>
          </cell>
          <cell r="K253" t="str">
            <v>河北</v>
          </cell>
          <cell r="L253" t="str">
            <v>河北工厂</v>
          </cell>
          <cell r="M253" t="str">
            <v>劳动合同</v>
          </cell>
          <cell r="N253" t="str">
            <v>是</v>
          </cell>
          <cell r="O253" t="str">
            <v>否</v>
          </cell>
          <cell r="P253" t="str">
            <v>正式工</v>
          </cell>
          <cell r="Q253" t="str">
            <v>生产类</v>
          </cell>
          <cell r="R253" t="str">
            <v>直接人员</v>
          </cell>
          <cell r="S253">
            <v>45191</v>
          </cell>
          <cell r="T253">
            <v>2</v>
          </cell>
          <cell r="U253">
            <v>45931</v>
          </cell>
          <cell r="V253" t="str">
            <v>调入</v>
          </cell>
          <cell r="W253" t="str">
            <v>17659712167</v>
          </cell>
          <cell r="X253" t="str">
            <v>孙长明</v>
          </cell>
          <cell r="Y253">
            <v>15131798021</v>
          </cell>
          <cell r="Z253" t="str">
            <v>中专</v>
          </cell>
          <cell r="AA253">
            <v>44470</v>
          </cell>
          <cell r="AB253" t="str">
            <v>中捷职业技术学校</v>
          </cell>
          <cell r="AC253" t="str">
            <v>平面设计</v>
          </cell>
          <cell r="AD253" t="str">
            <v>统招</v>
          </cell>
          <cell r="AE253" t="str">
            <v>中专</v>
          </cell>
          <cell r="AF253">
            <v>44470</v>
          </cell>
          <cell r="AG253" t="str">
            <v>中捷职业技术学校</v>
          </cell>
          <cell r="AH253" t="str">
            <v>平面设计</v>
          </cell>
          <cell r="AI253" t="str">
            <v>统招</v>
          </cell>
          <cell r="AJ253" t="str">
            <v>汉</v>
          </cell>
          <cell r="AK253" t="str">
            <v>群众</v>
          </cell>
          <cell r="AL253" t="str">
            <v>未婚</v>
          </cell>
          <cell r="AM253" t="str">
            <v>2004-08-25</v>
          </cell>
          <cell r="AN253">
            <v>21</v>
          </cell>
          <cell r="AO253">
            <v>44621</v>
          </cell>
          <cell r="AP253" t="str">
            <v>河北</v>
          </cell>
          <cell r="AQ253" t="str">
            <v>河北省黄骅市官庄乡后吴庄村</v>
          </cell>
        </row>
        <row r="254">
          <cell r="C254" t="str">
            <v>于瑞敏</v>
          </cell>
          <cell r="D254" t="str">
            <v>女</v>
          </cell>
          <cell r="E254" t="str">
            <v>前台</v>
          </cell>
          <cell r="F254" t="str">
            <v>河北光华荣昌汽车部件有限公司</v>
          </cell>
          <cell r="G254" t="str">
            <v>座椅事业一部--金属件厂</v>
          </cell>
          <cell r="H254" t="str">
            <v>冲压弯管车间</v>
          </cell>
          <cell r="I254" t="str">
            <v>冲压工</v>
          </cell>
          <cell r="J254" t="str">
            <v>/</v>
          </cell>
          <cell r="K254" t="str">
            <v>河北</v>
          </cell>
          <cell r="L254" t="str">
            <v>河北工厂</v>
          </cell>
          <cell r="M254" t="str">
            <v>劳动合同</v>
          </cell>
          <cell r="N254" t="str">
            <v>是</v>
          </cell>
          <cell r="O254" t="str">
            <v>否</v>
          </cell>
          <cell r="P254" t="str">
            <v>正式工</v>
          </cell>
          <cell r="Q254" t="str">
            <v>生产类</v>
          </cell>
          <cell r="R254" t="str">
            <v>直接人员</v>
          </cell>
          <cell r="S254">
            <v>45191</v>
          </cell>
          <cell r="T254">
            <v>2</v>
          </cell>
        </row>
        <row r="254">
          <cell r="W254" t="str">
            <v>15732787873</v>
          </cell>
          <cell r="X254" t="str">
            <v>张德辉</v>
          </cell>
          <cell r="Y254">
            <v>13403378501</v>
          </cell>
          <cell r="Z254" t="str">
            <v>初中</v>
          </cell>
          <cell r="AA254">
            <v>37408</v>
          </cell>
          <cell r="AB254" t="str">
            <v>— —</v>
          </cell>
          <cell r="AC254" t="str">
            <v>— —</v>
          </cell>
          <cell r="AD254" t="str">
            <v>— —</v>
          </cell>
          <cell r="AE254" t="str">
            <v>初中</v>
          </cell>
          <cell r="AF254">
            <v>37408</v>
          </cell>
        </row>
        <row r="254">
          <cell r="AJ254" t="str">
            <v>汉</v>
          </cell>
          <cell r="AK254" t="str">
            <v>群众</v>
          </cell>
          <cell r="AL254" t="str">
            <v>已婚</v>
          </cell>
          <cell r="AM254" t="str">
            <v>1986-01-19</v>
          </cell>
          <cell r="AN254">
            <v>39</v>
          </cell>
          <cell r="AO254">
            <v>42522</v>
          </cell>
          <cell r="AP254" t="str">
            <v>河北</v>
          </cell>
          <cell r="AQ254" t="str">
            <v>河北省沧州市孟村回族自治县高寨镇张寨村</v>
          </cell>
        </row>
        <row r="255">
          <cell r="C255" t="str">
            <v>张俊婷</v>
          </cell>
          <cell r="D255" t="str">
            <v>女</v>
          </cell>
          <cell r="E255" t="str">
            <v>前台</v>
          </cell>
          <cell r="F255" t="str">
            <v>河北光华荣昌汽车部件有限公司</v>
          </cell>
          <cell r="G255" t="str">
            <v>座椅事业一部--金属件厂</v>
          </cell>
          <cell r="H255" t="str">
            <v>底座装配车间</v>
          </cell>
          <cell r="I255" t="str">
            <v>组装工</v>
          </cell>
          <cell r="J255" t="str">
            <v>/</v>
          </cell>
          <cell r="K255" t="str">
            <v>河北</v>
          </cell>
          <cell r="L255" t="str">
            <v>天津宏达翔科技有限公司</v>
          </cell>
          <cell r="M255" t="str">
            <v>劳务派遣</v>
          </cell>
          <cell r="N255" t="str">
            <v>是</v>
          </cell>
          <cell r="O255" t="str">
            <v>否</v>
          </cell>
          <cell r="P255" t="str">
            <v>劳务派遣</v>
          </cell>
          <cell r="Q255" t="str">
            <v>生产类</v>
          </cell>
          <cell r="R255" t="str">
            <v>直接人员</v>
          </cell>
          <cell r="S255">
            <v>45352</v>
          </cell>
          <cell r="T255">
            <v>1</v>
          </cell>
          <cell r="U255">
            <v>45536</v>
          </cell>
          <cell r="V255" t="str">
            <v>调入</v>
          </cell>
          <cell r="W255" t="str">
            <v>15830814388</v>
          </cell>
          <cell r="X255" t="str">
            <v>吕建民</v>
          </cell>
          <cell r="Y255">
            <v>15127738772</v>
          </cell>
          <cell r="Z255" t="str">
            <v>初中</v>
          </cell>
          <cell r="AA255">
            <v>34851</v>
          </cell>
          <cell r="AB255" t="str">
            <v>许官中学</v>
          </cell>
          <cell r="AC255" t="str">
            <v>无</v>
          </cell>
          <cell r="AD255" t="str">
            <v>统招</v>
          </cell>
          <cell r="AE255" t="str">
            <v>初中</v>
          </cell>
          <cell r="AF255">
            <v>34851</v>
          </cell>
          <cell r="AG255" t="str">
            <v>许官中学</v>
          </cell>
          <cell r="AH255" t="str">
            <v>无</v>
          </cell>
          <cell r="AI255" t="str">
            <v>统招</v>
          </cell>
          <cell r="AJ255" t="str">
            <v>汉</v>
          </cell>
          <cell r="AK255" t="str">
            <v>群众</v>
          </cell>
          <cell r="AL255" t="str">
            <v>已婚</v>
          </cell>
          <cell r="AM255" t="str">
            <v>1979-10-26</v>
          </cell>
          <cell r="AN255">
            <v>46</v>
          </cell>
          <cell r="AO255" t="str">
            <v>2000年</v>
          </cell>
          <cell r="AP255" t="str">
            <v>河北</v>
          </cell>
          <cell r="AQ255" t="str">
            <v>河北省黄骅市羊二庄镇东大庄村</v>
          </cell>
        </row>
        <row r="256">
          <cell r="C256" t="str">
            <v>刘树娟</v>
          </cell>
          <cell r="D256" t="str">
            <v>女</v>
          </cell>
          <cell r="E256" t="str">
            <v>前台</v>
          </cell>
          <cell r="F256" t="str">
            <v>河北光华荣昌汽车部件有限公司</v>
          </cell>
          <cell r="G256" t="str">
            <v>后视镜事业部</v>
          </cell>
          <cell r="H256" t="str">
            <v>注塑车间</v>
          </cell>
          <cell r="I256" t="str">
            <v>操作工</v>
          </cell>
          <cell r="J256" t="str">
            <v>/</v>
          </cell>
          <cell r="K256" t="str">
            <v>河北</v>
          </cell>
          <cell r="L256" t="str">
            <v>河北工厂</v>
          </cell>
          <cell r="M256" t="str">
            <v>劳动合同</v>
          </cell>
          <cell r="N256" t="str">
            <v>是</v>
          </cell>
          <cell r="O256" t="str">
            <v>否</v>
          </cell>
          <cell r="P256" t="str">
            <v>正式工</v>
          </cell>
          <cell r="Q256" t="str">
            <v>生产类</v>
          </cell>
          <cell r="R256" t="str">
            <v>直接人员</v>
          </cell>
          <cell r="S256">
            <v>45214</v>
          </cell>
          <cell r="T256">
            <v>2</v>
          </cell>
        </row>
        <row r="256">
          <cell r="W256" t="str">
            <v>13722474732</v>
          </cell>
          <cell r="X256" t="str">
            <v>李金昊</v>
          </cell>
          <cell r="Y256">
            <v>15931725292</v>
          </cell>
          <cell r="Z256" t="str">
            <v>中专</v>
          </cell>
          <cell r="AA256">
            <v>36404</v>
          </cell>
          <cell r="AB256" t="str">
            <v>沧州计算机学校</v>
          </cell>
          <cell r="AC256" t="str">
            <v>计算机管理</v>
          </cell>
          <cell r="AD256" t="str">
            <v>统招</v>
          </cell>
          <cell r="AE256" t="str">
            <v>中专</v>
          </cell>
          <cell r="AF256">
            <v>36404</v>
          </cell>
          <cell r="AG256" t="str">
            <v>沧州计算机学校</v>
          </cell>
          <cell r="AH256" t="str">
            <v>计算机管理</v>
          </cell>
          <cell r="AI256" t="str">
            <v>统招</v>
          </cell>
          <cell r="AJ256" t="str">
            <v>汉</v>
          </cell>
          <cell r="AK256" t="str">
            <v>群众</v>
          </cell>
          <cell r="AL256" t="str">
            <v>已婚</v>
          </cell>
          <cell r="AM256" t="str">
            <v>1978-07-30</v>
          </cell>
          <cell r="AN256">
            <v>47</v>
          </cell>
          <cell r="AO256">
            <v>35278</v>
          </cell>
          <cell r="AP256" t="str">
            <v>河北</v>
          </cell>
          <cell r="AQ256" t="str">
            <v>河北省黄骅市旧城镇旧城村</v>
          </cell>
        </row>
        <row r="257">
          <cell r="C257" t="str">
            <v>冯风泽</v>
          </cell>
          <cell r="D257" t="str">
            <v>男</v>
          </cell>
          <cell r="E257" t="str">
            <v>前台</v>
          </cell>
          <cell r="F257" t="str">
            <v>河北光华荣昌汽车部件有限公司</v>
          </cell>
          <cell r="G257" t="str">
            <v>座椅事业一部--金属件厂</v>
          </cell>
          <cell r="H257" t="str">
            <v>底座装配车间</v>
          </cell>
          <cell r="I257" t="str">
            <v>组装工</v>
          </cell>
          <cell r="J257" t="str">
            <v>/</v>
          </cell>
          <cell r="K257" t="str">
            <v>河北</v>
          </cell>
          <cell r="L257" t="str">
            <v>河北工厂</v>
          </cell>
          <cell r="M257" t="str">
            <v>劳动合同</v>
          </cell>
          <cell r="N257" t="str">
            <v>是</v>
          </cell>
          <cell r="O257" t="str">
            <v>否</v>
          </cell>
          <cell r="P257" t="str">
            <v>正式工</v>
          </cell>
          <cell r="Q257" t="str">
            <v>生产类</v>
          </cell>
          <cell r="R257" t="str">
            <v>直接人员</v>
          </cell>
          <cell r="S257">
            <v>45216</v>
          </cell>
          <cell r="T257">
            <v>2</v>
          </cell>
        </row>
        <row r="257">
          <cell r="W257" t="str">
            <v>16632777502</v>
          </cell>
          <cell r="X257" t="str">
            <v>孙秀霞</v>
          </cell>
          <cell r="Y257">
            <v>18233661796</v>
          </cell>
          <cell r="Z257" t="str">
            <v>中专</v>
          </cell>
          <cell r="AA257">
            <v>45078</v>
          </cell>
          <cell r="AB257" t="str">
            <v>黄骅职中</v>
          </cell>
          <cell r="AC257" t="str">
            <v>电子电工</v>
          </cell>
          <cell r="AD257" t="str">
            <v>统招</v>
          </cell>
          <cell r="AE257" t="str">
            <v>中专</v>
          </cell>
          <cell r="AF257">
            <v>45078</v>
          </cell>
          <cell r="AG257" t="str">
            <v>黄骅职中</v>
          </cell>
          <cell r="AH257" t="str">
            <v>电子电工</v>
          </cell>
          <cell r="AI257" t="str">
            <v>统招</v>
          </cell>
          <cell r="AJ257" t="str">
            <v>汉</v>
          </cell>
          <cell r="AK257" t="str">
            <v>群众</v>
          </cell>
          <cell r="AL257" t="str">
            <v>未婚</v>
          </cell>
          <cell r="AM257" t="str">
            <v>2006-01-18</v>
          </cell>
          <cell r="AN257">
            <v>19</v>
          </cell>
          <cell r="AO257">
            <v>45200</v>
          </cell>
          <cell r="AP257" t="str">
            <v>河北</v>
          </cell>
          <cell r="AQ257" t="str">
            <v>河北省黄骅市羊二庄镇八里庄村</v>
          </cell>
        </row>
        <row r="258">
          <cell r="C258" t="str">
            <v>李莉</v>
          </cell>
          <cell r="D258" t="str">
            <v>女</v>
          </cell>
          <cell r="E258" t="str">
            <v>前台</v>
          </cell>
          <cell r="F258" t="str">
            <v>河北光华荣昌汽车部件有限公司</v>
          </cell>
          <cell r="G258" t="str">
            <v>后视镜事业部</v>
          </cell>
          <cell r="H258" t="str">
            <v>计划调度科</v>
          </cell>
          <cell r="I258" t="str">
            <v>商务采购文员</v>
          </cell>
          <cell r="J258" t="str">
            <v>/</v>
          </cell>
          <cell r="K258" t="str">
            <v>河北</v>
          </cell>
          <cell r="L258" t="str">
            <v>河北工厂</v>
          </cell>
          <cell r="M258" t="str">
            <v>劳动合同</v>
          </cell>
          <cell r="N258" t="str">
            <v>是</v>
          </cell>
          <cell r="O258" t="str">
            <v>否</v>
          </cell>
          <cell r="P258" t="str">
            <v>正式工</v>
          </cell>
          <cell r="Q258" t="str">
            <v>采购类</v>
          </cell>
          <cell r="R258" t="str">
            <v>间接人员</v>
          </cell>
          <cell r="S258">
            <v>45218</v>
          </cell>
          <cell r="T258">
            <v>2</v>
          </cell>
          <cell r="U258">
            <v>45491</v>
          </cell>
          <cell r="V258" t="str">
            <v>调入</v>
          </cell>
          <cell r="W258" t="str">
            <v>18932787265</v>
          </cell>
          <cell r="X258" t="str">
            <v>张辉</v>
          </cell>
          <cell r="Y258">
            <v>17761571999</v>
          </cell>
          <cell r="Z258" t="str">
            <v>中专</v>
          </cell>
          <cell r="AA258">
            <v>37043</v>
          </cell>
          <cell r="AB258" t="str">
            <v>黄骅职中</v>
          </cell>
          <cell r="AC258" t="str">
            <v>计算机</v>
          </cell>
          <cell r="AD258" t="str">
            <v>统招</v>
          </cell>
          <cell r="AE258" t="str">
            <v>中专</v>
          </cell>
          <cell r="AF258">
            <v>37043</v>
          </cell>
          <cell r="AG258" t="str">
            <v>黄骅职中</v>
          </cell>
          <cell r="AH258" t="str">
            <v>计算机</v>
          </cell>
          <cell r="AI258" t="str">
            <v>统招</v>
          </cell>
          <cell r="AJ258" t="str">
            <v>汉</v>
          </cell>
          <cell r="AK258" t="str">
            <v>群众</v>
          </cell>
          <cell r="AL258" t="str">
            <v>已婚</v>
          </cell>
          <cell r="AM258" t="str">
            <v>1988-12-14</v>
          </cell>
          <cell r="AN258">
            <v>36</v>
          </cell>
          <cell r="AO258">
            <v>44136</v>
          </cell>
          <cell r="AP258" t="str">
            <v>河北</v>
          </cell>
          <cell r="AQ258" t="str">
            <v>河北省黄骅市黄骅镇小杨村</v>
          </cell>
        </row>
        <row r="259">
          <cell r="C259" t="str">
            <v>夏志龙</v>
          </cell>
          <cell r="D259" t="str">
            <v>男</v>
          </cell>
          <cell r="E259" t="str">
            <v>前台</v>
          </cell>
          <cell r="F259" t="str">
            <v>河北光华荣昌汽车部件有限公司</v>
          </cell>
          <cell r="G259" t="str">
            <v>后视镜事业部</v>
          </cell>
          <cell r="H259" t="str">
            <v>注塑车间</v>
          </cell>
          <cell r="I259" t="str">
            <v>操作工</v>
          </cell>
          <cell r="J259" t="str">
            <v>/</v>
          </cell>
          <cell r="K259" t="str">
            <v>河北</v>
          </cell>
          <cell r="L259" t="str">
            <v>河北工厂</v>
          </cell>
          <cell r="M259" t="str">
            <v>劳动合同</v>
          </cell>
          <cell r="N259" t="str">
            <v>是</v>
          </cell>
          <cell r="O259" t="str">
            <v>否</v>
          </cell>
          <cell r="P259" t="str">
            <v>正式工</v>
          </cell>
          <cell r="Q259" t="str">
            <v>生产类</v>
          </cell>
          <cell r="R259" t="str">
            <v>直接人员</v>
          </cell>
          <cell r="S259">
            <v>45219</v>
          </cell>
          <cell r="T259">
            <v>2</v>
          </cell>
        </row>
        <row r="259">
          <cell r="W259">
            <v>13470125211</v>
          </cell>
          <cell r="X259" t="str">
            <v>霍艳辉</v>
          </cell>
          <cell r="Y259">
            <v>18741084424</v>
          </cell>
          <cell r="Z259" t="str">
            <v>高中</v>
          </cell>
          <cell r="AA259">
            <v>37043</v>
          </cell>
          <cell r="AB259" t="str">
            <v>昌图县第二高级中学</v>
          </cell>
          <cell r="AC259" t="str">
            <v>无</v>
          </cell>
          <cell r="AD259" t="str">
            <v>统招</v>
          </cell>
          <cell r="AE259" t="str">
            <v>高中</v>
          </cell>
          <cell r="AF259">
            <v>37043</v>
          </cell>
          <cell r="AG259" t="str">
            <v>昌图县第二高级中学</v>
          </cell>
          <cell r="AH259" t="str">
            <v>无</v>
          </cell>
          <cell r="AI259" t="str">
            <v>统招</v>
          </cell>
          <cell r="AJ259" t="str">
            <v>汉</v>
          </cell>
          <cell r="AK259" t="str">
            <v>群众</v>
          </cell>
          <cell r="AL259" t="str">
            <v>未婚</v>
          </cell>
          <cell r="AM259" t="str">
            <v>1988-12-31</v>
          </cell>
          <cell r="AN259">
            <v>36</v>
          </cell>
          <cell r="AO259">
            <v>36586</v>
          </cell>
          <cell r="AP259" t="str">
            <v>辽宁</v>
          </cell>
          <cell r="AQ259" t="str">
            <v>辽宁省昌图县三江口镇中江委十二组</v>
          </cell>
        </row>
        <row r="260">
          <cell r="C260" t="str">
            <v>刘金丰</v>
          </cell>
          <cell r="D260" t="str">
            <v>男</v>
          </cell>
          <cell r="E260" t="str">
            <v>前台</v>
          </cell>
          <cell r="F260" t="str">
            <v>河北光华荣昌汽车部件有限公司</v>
          </cell>
          <cell r="G260" t="str">
            <v>座椅事业一部--金属件厂</v>
          </cell>
          <cell r="H260" t="str">
            <v>冲压弯管车间</v>
          </cell>
          <cell r="I260" t="str">
            <v>冲压模具维修</v>
          </cell>
          <cell r="J260" t="str">
            <v>/</v>
          </cell>
          <cell r="K260" t="str">
            <v>河北</v>
          </cell>
          <cell r="L260" t="str">
            <v>河北工厂</v>
          </cell>
          <cell r="M260" t="str">
            <v>劳动合同</v>
          </cell>
          <cell r="N260" t="str">
            <v>是</v>
          </cell>
          <cell r="O260" t="str">
            <v>否</v>
          </cell>
          <cell r="P260" t="str">
            <v>正式工</v>
          </cell>
          <cell r="Q260" t="str">
            <v>生产类</v>
          </cell>
          <cell r="R260" t="str">
            <v>直接人员</v>
          </cell>
          <cell r="S260">
            <v>45226</v>
          </cell>
          <cell r="T260">
            <v>2</v>
          </cell>
          <cell r="U260">
            <v>45931</v>
          </cell>
          <cell r="V260" t="str">
            <v>调入</v>
          </cell>
          <cell r="W260" t="str">
            <v>15383275476</v>
          </cell>
          <cell r="X260" t="str">
            <v>张艳侠</v>
          </cell>
          <cell r="Y260">
            <v>15028616604</v>
          </cell>
          <cell r="Z260" t="str">
            <v>初中</v>
          </cell>
          <cell r="AA260">
            <v>37773</v>
          </cell>
          <cell r="AB260" t="str">
            <v>— —</v>
          </cell>
          <cell r="AC260" t="str">
            <v>— —</v>
          </cell>
          <cell r="AD260" t="str">
            <v>— —</v>
          </cell>
          <cell r="AE260" t="str">
            <v>初中</v>
          </cell>
          <cell r="AF260">
            <v>37773</v>
          </cell>
          <cell r="AG260" t="str">
            <v>— —</v>
          </cell>
          <cell r="AH260" t="str">
            <v>— —</v>
          </cell>
          <cell r="AI260" t="str">
            <v>— —</v>
          </cell>
          <cell r="AJ260" t="str">
            <v>汉</v>
          </cell>
          <cell r="AK260" t="str">
            <v>群众</v>
          </cell>
          <cell r="AL260" t="str">
            <v>已婚</v>
          </cell>
          <cell r="AM260" t="str">
            <v>1989-12-04</v>
          </cell>
          <cell r="AN260">
            <v>35</v>
          </cell>
          <cell r="AO260">
            <v>37803</v>
          </cell>
          <cell r="AP260" t="str">
            <v>河北</v>
          </cell>
          <cell r="AQ260" t="str">
            <v>河北省黄骅市官庄乡吕郭庄村</v>
          </cell>
        </row>
        <row r="261">
          <cell r="C261" t="str">
            <v>赵二龙</v>
          </cell>
          <cell r="D261" t="str">
            <v>男</v>
          </cell>
          <cell r="E261" t="str">
            <v>前台</v>
          </cell>
          <cell r="F261" t="str">
            <v>河北光华荣昌汽车部件有限公司</v>
          </cell>
          <cell r="G261" t="str">
            <v>座椅事业一部--金属件厂</v>
          </cell>
          <cell r="H261" t="str">
            <v>制造技术部-模具车间模具制造组</v>
          </cell>
          <cell r="I261" t="str">
            <v>工装模具装配钳工</v>
          </cell>
          <cell r="J261" t="str">
            <v>/</v>
          </cell>
          <cell r="K261" t="str">
            <v>河北</v>
          </cell>
          <cell r="L261" t="str">
            <v>河北工厂</v>
          </cell>
          <cell r="M261" t="str">
            <v>劳动合同</v>
          </cell>
          <cell r="N261" t="str">
            <v>是</v>
          </cell>
          <cell r="O261" t="str">
            <v>否</v>
          </cell>
          <cell r="P261" t="str">
            <v>正式工</v>
          </cell>
          <cell r="Q261" t="str">
            <v>技术类</v>
          </cell>
          <cell r="R261" t="str">
            <v>直接人员</v>
          </cell>
          <cell r="S261">
            <v>45256</v>
          </cell>
          <cell r="T261">
            <v>2</v>
          </cell>
          <cell r="U261">
            <v>45505</v>
          </cell>
          <cell r="V261" t="str">
            <v>调入</v>
          </cell>
          <cell r="W261">
            <v>15030703893</v>
          </cell>
          <cell r="X261" t="str">
            <v>刘伟丽</v>
          </cell>
          <cell r="Y261">
            <v>13780578963</v>
          </cell>
          <cell r="Z261" t="str">
            <v>初中</v>
          </cell>
          <cell r="AA261">
            <v>38139</v>
          </cell>
          <cell r="AB261" t="str">
            <v>黄骅市常郭中学</v>
          </cell>
          <cell r="AC261" t="str">
            <v>无</v>
          </cell>
          <cell r="AD261" t="str">
            <v>统招</v>
          </cell>
          <cell r="AE261" t="str">
            <v>初中</v>
          </cell>
          <cell r="AF261">
            <v>38139</v>
          </cell>
          <cell r="AG261" t="str">
            <v>黄骅市常郭中学</v>
          </cell>
          <cell r="AH261" t="str">
            <v>无</v>
          </cell>
          <cell r="AI261" t="str">
            <v>统招</v>
          </cell>
          <cell r="AJ261" t="str">
            <v>汉</v>
          </cell>
          <cell r="AK261" t="str">
            <v>群众</v>
          </cell>
          <cell r="AL261" t="str">
            <v>已婚</v>
          </cell>
          <cell r="AM261" t="str">
            <v>1988-02-10</v>
          </cell>
          <cell r="AN261">
            <v>37</v>
          </cell>
          <cell r="AO261">
            <v>38384</v>
          </cell>
          <cell r="AP261" t="str">
            <v>河北</v>
          </cell>
          <cell r="AQ261" t="str">
            <v>河北省黄骅市常郭镇赵子札村</v>
          </cell>
        </row>
        <row r="262">
          <cell r="C262" t="str">
            <v>尹园园</v>
          </cell>
          <cell r="D262" t="str">
            <v>女</v>
          </cell>
          <cell r="E262" t="str">
            <v>前台</v>
          </cell>
          <cell r="F262" t="str">
            <v>河北光华荣昌汽车部件有限公司</v>
          </cell>
          <cell r="G262" t="str">
            <v>座椅事业一部--金属件厂</v>
          </cell>
          <cell r="H262" t="str">
            <v>底座装配车间</v>
          </cell>
          <cell r="I262" t="str">
            <v>组装工</v>
          </cell>
          <cell r="J262" t="str">
            <v>/</v>
          </cell>
          <cell r="K262" t="str">
            <v>河北</v>
          </cell>
          <cell r="L262" t="str">
            <v>河北工厂</v>
          </cell>
          <cell r="M262" t="str">
            <v>劳动合同</v>
          </cell>
          <cell r="N262" t="str">
            <v>是</v>
          </cell>
          <cell r="O262" t="str">
            <v>否</v>
          </cell>
          <cell r="P262" t="str">
            <v>正式工</v>
          </cell>
          <cell r="Q262" t="str">
            <v>生产类</v>
          </cell>
          <cell r="R262" t="str">
            <v>直接人员</v>
          </cell>
          <cell r="S262">
            <v>45318</v>
          </cell>
          <cell r="T262">
            <v>1</v>
          </cell>
        </row>
        <row r="262">
          <cell r="W262">
            <v>15030711561</v>
          </cell>
          <cell r="X262" t="str">
            <v>尹忠升</v>
          </cell>
          <cell r="Y262">
            <v>13833730857</v>
          </cell>
          <cell r="Z262" t="str">
            <v>初中</v>
          </cell>
          <cell r="AA262">
            <v>38169</v>
          </cell>
          <cell r="AB262" t="str">
            <v>仁村中学</v>
          </cell>
          <cell r="AC262" t="str">
            <v>无</v>
          </cell>
          <cell r="AD262" t="str">
            <v>统招</v>
          </cell>
          <cell r="AE262" t="str">
            <v>大专</v>
          </cell>
          <cell r="AF262">
            <v>45078</v>
          </cell>
          <cell r="AG262" t="str">
            <v>石家庄工程学院</v>
          </cell>
        </row>
        <row r="262">
          <cell r="AI262" t="str">
            <v>成考</v>
          </cell>
          <cell r="AJ262" t="str">
            <v>汉</v>
          </cell>
          <cell r="AK262" t="str">
            <v>群众</v>
          </cell>
          <cell r="AL262" t="str">
            <v>离异</v>
          </cell>
          <cell r="AM262" t="str">
            <v>1987-08-17</v>
          </cell>
          <cell r="AN262">
            <v>38</v>
          </cell>
          <cell r="AO262">
            <v>38261</v>
          </cell>
          <cell r="AP262" t="str">
            <v>河北</v>
          </cell>
          <cell r="AQ262" t="str">
            <v>河北省黄骅市黄骅镇郑仁村9号</v>
          </cell>
        </row>
        <row r="263">
          <cell r="C263" t="str">
            <v>齐静</v>
          </cell>
          <cell r="D263" t="str">
            <v>女</v>
          </cell>
          <cell r="E263" t="str">
            <v>前台</v>
          </cell>
          <cell r="F263" t="str">
            <v>河北光华荣昌汽车部件有限公司</v>
          </cell>
          <cell r="G263" t="str">
            <v>座椅事业一部--座椅厂</v>
          </cell>
          <cell r="H263" t="str">
            <v>生产管理科</v>
          </cell>
          <cell r="I263" t="str">
            <v>缝纫材料库管员</v>
          </cell>
          <cell r="J263" t="str">
            <v>/</v>
          </cell>
          <cell r="K263" t="str">
            <v>河北</v>
          </cell>
          <cell r="L263" t="str">
            <v>河北工厂</v>
          </cell>
          <cell r="M263" t="str">
            <v>劳动合同</v>
          </cell>
          <cell r="N263" t="str">
            <v>是</v>
          </cell>
          <cell r="O263" t="str">
            <v>否</v>
          </cell>
          <cell r="P263" t="str">
            <v>正式工</v>
          </cell>
          <cell r="Q263" t="str">
            <v>生产类</v>
          </cell>
          <cell r="R263" t="str">
            <v>间接人员</v>
          </cell>
          <cell r="S263">
            <v>45321</v>
          </cell>
          <cell r="T263">
            <v>1</v>
          </cell>
        </row>
        <row r="263">
          <cell r="W263">
            <v>17717795171</v>
          </cell>
          <cell r="X263" t="str">
            <v>郭家瑞</v>
          </cell>
          <cell r="Y263">
            <v>15231727051</v>
          </cell>
          <cell r="Z263" t="str">
            <v>中专</v>
          </cell>
          <cell r="AA263">
            <v>41153</v>
          </cell>
          <cell r="AB263" t="str">
            <v>沧州渤海学院</v>
          </cell>
          <cell r="AC263" t="str">
            <v>护理</v>
          </cell>
          <cell r="AD263" t="str">
            <v>统招</v>
          </cell>
          <cell r="AE263" t="str">
            <v>大专</v>
          </cell>
          <cell r="AF263">
            <v>42005</v>
          </cell>
          <cell r="AG263" t="str">
            <v>兰州大学</v>
          </cell>
          <cell r="AH263" t="str">
            <v>护理</v>
          </cell>
          <cell r="AI263" t="str">
            <v>成考</v>
          </cell>
          <cell r="AJ263" t="str">
            <v>汉</v>
          </cell>
          <cell r="AK263" t="str">
            <v>群众</v>
          </cell>
          <cell r="AL263" t="str">
            <v>已婚</v>
          </cell>
          <cell r="AM263" t="str">
            <v>1994-05-14</v>
          </cell>
          <cell r="AN263">
            <v>31</v>
          </cell>
          <cell r="AO263">
            <v>42401</v>
          </cell>
          <cell r="AP263" t="str">
            <v>河北</v>
          </cell>
          <cell r="AQ263" t="str">
            <v>河北省黄骅市旧城镇小郭庄村</v>
          </cell>
        </row>
        <row r="264">
          <cell r="C264" t="str">
            <v>熊云龙</v>
          </cell>
          <cell r="D264" t="str">
            <v>男</v>
          </cell>
          <cell r="E264" t="str">
            <v>前台</v>
          </cell>
          <cell r="F264" t="str">
            <v>河北光华荣昌汽车部件有限公司</v>
          </cell>
          <cell r="G264" t="str">
            <v>座椅事业一部--座椅厂</v>
          </cell>
          <cell r="H264" t="str">
            <v>座椅总装车间</v>
          </cell>
          <cell r="I264" t="str">
            <v>组装工</v>
          </cell>
          <cell r="J264" t="str">
            <v>/</v>
          </cell>
          <cell r="K264" t="str">
            <v>河北</v>
          </cell>
          <cell r="L264" t="str">
            <v>河北工厂</v>
          </cell>
          <cell r="M264" t="str">
            <v>劳动合同</v>
          </cell>
          <cell r="N264" t="str">
            <v>是</v>
          </cell>
          <cell r="O264" t="str">
            <v>否</v>
          </cell>
          <cell r="P264" t="str">
            <v>正式工</v>
          </cell>
          <cell r="Q264" t="str">
            <v>生产类</v>
          </cell>
          <cell r="R264" t="str">
            <v>直接人员</v>
          </cell>
          <cell r="S264">
            <v>45340</v>
          </cell>
          <cell r="T264">
            <v>1</v>
          </cell>
          <cell r="U264">
            <v>45717</v>
          </cell>
          <cell r="V264" t="str">
            <v>调入</v>
          </cell>
          <cell r="W264">
            <v>15103371491</v>
          </cell>
        </row>
        <row r="264">
          <cell r="Y264">
            <v>19316076066</v>
          </cell>
          <cell r="Z264" t="str">
            <v>初中</v>
          </cell>
          <cell r="AA264">
            <v>42552</v>
          </cell>
          <cell r="AB264" t="str">
            <v>刘家庙中学</v>
          </cell>
          <cell r="AC264" t="str">
            <v>无</v>
          </cell>
          <cell r="AD264" t="str">
            <v>统招</v>
          </cell>
          <cell r="AE264" t="str">
            <v>初中</v>
          </cell>
          <cell r="AF264">
            <v>42552</v>
          </cell>
          <cell r="AG264" t="str">
            <v>刘家庙中学</v>
          </cell>
          <cell r="AH264" t="str">
            <v>无</v>
          </cell>
          <cell r="AI264" t="str">
            <v>统招</v>
          </cell>
          <cell r="AJ264" t="str">
            <v>汉</v>
          </cell>
          <cell r="AK264" t="str">
            <v>群众</v>
          </cell>
          <cell r="AL264" t="str">
            <v>未婚</v>
          </cell>
          <cell r="AM264" t="str">
            <v>2000-12-31</v>
          </cell>
          <cell r="AN264">
            <v>24</v>
          </cell>
          <cell r="AO264">
            <v>43556</v>
          </cell>
          <cell r="AP264" t="str">
            <v>河北</v>
          </cell>
          <cell r="AQ264" t="str">
            <v>河北省沧州市沧县刘家庙乡黑徐家村</v>
          </cell>
        </row>
        <row r="265">
          <cell r="C265" t="str">
            <v>郭庆园</v>
          </cell>
          <cell r="D265" t="str">
            <v>女</v>
          </cell>
          <cell r="E265" t="str">
            <v>前台</v>
          </cell>
          <cell r="F265" t="str">
            <v>河北光华荣昌汽车部件有限公司</v>
          </cell>
          <cell r="G265" t="str">
            <v>座椅事业一部--座椅厂</v>
          </cell>
          <cell r="H265" t="str">
            <v>座椅总装车间</v>
          </cell>
          <cell r="I265" t="str">
            <v>组装工</v>
          </cell>
          <cell r="J265" t="str">
            <v>/</v>
          </cell>
          <cell r="K265" t="str">
            <v>河北</v>
          </cell>
          <cell r="L265" t="str">
            <v>河北工厂</v>
          </cell>
          <cell r="M265" t="str">
            <v>劳动合同</v>
          </cell>
          <cell r="N265" t="str">
            <v>是</v>
          </cell>
          <cell r="O265" t="str">
            <v>否</v>
          </cell>
          <cell r="P265" t="str">
            <v>正式工</v>
          </cell>
          <cell r="Q265" t="str">
            <v>生产类</v>
          </cell>
          <cell r="R265" t="str">
            <v>直接人员</v>
          </cell>
          <cell r="S265">
            <v>45342</v>
          </cell>
          <cell r="T265">
            <v>1</v>
          </cell>
          <cell r="U265">
            <v>45778</v>
          </cell>
          <cell r="V265" t="str">
            <v>调入</v>
          </cell>
          <cell r="W265">
            <v>13784721689</v>
          </cell>
          <cell r="X265" t="str">
            <v>邓文正</v>
          </cell>
          <cell r="Y265">
            <v>18034176853</v>
          </cell>
          <cell r="Z265" t="str">
            <v>初中</v>
          </cell>
          <cell r="AA265">
            <v>37773</v>
          </cell>
          <cell r="AB265" t="str">
            <v>牡丹江中学</v>
          </cell>
          <cell r="AC265" t="str">
            <v>无</v>
          </cell>
          <cell r="AD265" t="str">
            <v>统招</v>
          </cell>
          <cell r="AE265" t="str">
            <v>初中</v>
          </cell>
          <cell r="AF265">
            <v>37773</v>
          </cell>
          <cell r="AG265" t="str">
            <v>牡丹江中学</v>
          </cell>
          <cell r="AH265" t="str">
            <v>无</v>
          </cell>
          <cell r="AI265" t="str">
            <v>统招</v>
          </cell>
          <cell r="AJ265" t="str">
            <v>汉</v>
          </cell>
          <cell r="AK265" t="str">
            <v>群众</v>
          </cell>
          <cell r="AL265" t="str">
            <v>已婚</v>
          </cell>
          <cell r="AM265" t="str">
            <v>1986-01-29</v>
          </cell>
          <cell r="AN265">
            <v>39</v>
          </cell>
          <cell r="AO265">
            <v>38047</v>
          </cell>
          <cell r="AP265" t="str">
            <v>河北</v>
          </cell>
          <cell r="AQ265" t="str">
            <v>河北省黄骅市常郭镇中排村</v>
          </cell>
        </row>
        <row r="266">
          <cell r="C266" t="str">
            <v>刘海明</v>
          </cell>
          <cell r="D266" t="str">
            <v>男</v>
          </cell>
          <cell r="E266" t="str">
            <v>前台</v>
          </cell>
          <cell r="F266" t="str">
            <v>河北光华荣昌汽车部件有限公司</v>
          </cell>
          <cell r="G266" t="str">
            <v>座椅事业一部--座椅厂</v>
          </cell>
          <cell r="H266" t="str">
            <v>座椅总装车间</v>
          </cell>
          <cell r="I266" t="str">
            <v>组装工</v>
          </cell>
          <cell r="J266" t="str">
            <v>/</v>
          </cell>
          <cell r="K266" t="str">
            <v>河北</v>
          </cell>
          <cell r="L266" t="str">
            <v>天津宏达翔科技有限公司</v>
          </cell>
          <cell r="M266" t="str">
            <v>劳务派遣</v>
          </cell>
          <cell r="N266" t="str">
            <v>是</v>
          </cell>
          <cell r="O266" t="str">
            <v>否</v>
          </cell>
          <cell r="P266" t="str">
            <v>劳务派遣</v>
          </cell>
          <cell r="Q266" t="str">
            <v>生产类</v>
          </cell>
          <cell r="R266" t="str">
            <v>直接人员</v>
          </cell>
          <cell r="S266">
            <v>45343</v>
          </cell>
          <cell r="T266">
            <v>1</v>
          </cell>
          <cell r="U266">
            <v>45536</v>
          </cell>
          <cell r="V266" t="str">
            <v>调入</v>
          </cell>
          <cell r="W266">
            <v>15230788802</v>
          </cell>
          <cell r="X266" t="str">
            <v>刘国安</v>
          </cell>
          <cell r="Y266">
            <v>15832770203</v>
          </cell>
          <cell r="Z266" t="str">
            <v>大专</v>
          </cell>
          <cell r="AA266">
            <v>45108</v>
          </cell>
          <cell r="AB266" t="str">
            <v>沧州医学高等专科学校</v>
          </cell>
          <cell r="AC266" t="str">
            <v>口腔医学</v>
          </cell>
          <cell r="AD266" t="str">
            <v>统招</v>
          </cell>
          <cell r="AE266" t="str">
            <v>大专</v>
          </cell>
          <cell r="AF266">
            <v>45108</v>
          </cell>
          <cell r="AG266" t="str">
            <v>沧州医学高等专科学校</v>
          </cell>
          <cell r="AH266" t="str">
            <v>口腔医学</v>
          </cell>
          <cell r="AI266" t="str">
            <v>统招</v>
          </cell>
          <cell r="AJ266" t="str">
            <v>汉</v>
          </cell>
          <cell r="AK266" t="str">
            <v>群众</v>
          </cell>
          <cell r="AL266" t="str">
            <v>未婚</v>
          </cell>
          <cell r="AM266" t="str">
            <v>1998-12-28</v>
          </cell>
          <cell r="AN266">
            <v>26</v>
          </cell>
          <cell r="AO266">
            <v>45323</v>
          </cell>
          <cell r="AP266" t="str">
            <v>河北</v>
          </cell>
          <cell r="AQ266" t="str">
            <v>河北省沧州市黄骅市常郭镇东马连庄村</v>
          </cell>
        </row>
        <row r="267">
          <cell r="C267" t="str">
            <v>张德林</v>
          </cell>
          <cell r="D267" t="str">
            <v>男</v>
          </cell>
          <cell r="E267" t="str">
            <v>前台</v>
          </cell>
          <cell r="F267" t="str">
            <v>河北光华荣昌汽车部件有限公司</v>
          </cell>
          <cell r="G267" t="str">
            <v>座椅事业一部--座椅厂</v>
          </cell>
          <cell r="H267" t="str">
            <v>座椅总装车间</v>
          </cell>
          <cell r="I267" t="str">
            <v>组装工</v>
          </cell>
          <cell r="J267" t="str">
            <v>/</v>
          </cell>
          <cell r="K267" t="str">
            <v>河北</v>
          </cell>
          <cell r="L267" t="str">
            <v>天津宏达翔科技有限公司</v>
          </cell>
          <cell r="M267" t="str">
            <v>劳务派遣</v>
          </cell>
          <cell r="N267" t="str">
            <v>是</v>
          </cell>
          <cell r="O267" t="str">
            <v>否</v>
          </cell>
          <cell r="P267" t="str">
            <v>劳务派遣</v>
          </cell>
          <cell r="Q267" t="str">
            <v>生产类</v>
          </cell>
          <cell r="R267" t="str">
            <v>直接人员</v>
          </cell>
          <cell r="S267">
            <v>45345</v>
          </cell>
          <cell r="T267">
            <v>1</v>
          </cell>
          <cell r="U267">
            <v>45536</v>
          </cell>
          <cell r="V267" t="str">
            <v>调入</v>
          </cell>
          <cell r="W267">
            <v>18322593993</v>
          </cell>
          <cell r="X267" t="str">
            <v>张成刚</v>
          </cell>
          <cell r="Y267">
            <v>18134376982</v>
          </cell>
          <cell r="Z267" t="str">
            <v>中专</v>
          </cell>
          <cell r="AA267">
            <v>44348</v>
          </cell>
          <cell r="AB267" t="str">
            <v>沧州职业技术教育中心</v>
          </cell>
          <cell r="AC267" t="str">
            <v>汽修</v>
          </cell>
          <cell r="AD267" t="str">
            <v>统招</v>
          </cell>
          <cell r="AE267" t="str">
            <v>中专</v>
          </cell>
          <cell r="AF267">
            <v>44348</v>
          </cell>
          <cell r="AG267" t="str">
            <v>沧州职业技术教育中心</v>
          </cell>
          <cell r="AH267" t="str">
            <v>汽修</v>
          </cell>
          <cell r="AI267" t="str">
            <v>统招</v>
          </cell>
          <cell r="AJ267" t="str">
            <v>汉</v>
          </cell>
          <cell r="AK267" t="str">
            <v>群众</v>
          </cell>
          <cell r="AL267" t="str">
            <v>未婚</v>
          </cell>
          <cell r="AM267" t="str">
            <v>2002-12-16</v>
          </cell>
          <cell r="AN267">
            <v>22</v>
          </cell>
          <cell r="AO267">
            <v>45323</v>
          </cell>
          <cell r="AP267" t="str">
            <v>河北</v>
          </cell>
          <cell r="AQ267" t="str">
            <v>河北省沧州市盐山县小庄镇十四户</v>
          </cell>
        </row>
        <row r="268">
          <cell r="C268" t="str">
            <v>于建凯</v>
          </cell>
          <cell r="D268" t="str">
            <v>男</v>
          </cell>
          <cell r="E268" t="str">
            <v>前台</v>
          </cell>
          <cell r="F268" t="str">
            <v>河北光华荣昌汽车部件有限公司</v>
          </cell>
          <cell r="G268" t="str">
            <v>座椅事业一部--金属件厂</v>
          </cell>
          <cell r="H268" t="str">
            <v>底座装配车间</v>
          </cell>
          <cell r="I268" t="str">
            <v>组装工</v>
          </cell>
          <cell r="J268" t="str">
            <v>/</v>
          </cell>
          <cell r="K268" t="str">
            <v>河北</v>
          </cell>
          <cell r="L268" t="str">
            <v>天津宏达翔科技有限公司</v>
          </cell>
          <cell r="M268" t="str">
            <v>劳务派遣</v>
          </cell>
          <cell r="N268" t="str">
            <v>是</v>
          </cell>
          <cell r="O268" t="str">
            <v>否</v>
          </cell>
          <cell r="P268" t="str">
            <v>劳务派遣</v>
          </cell>
          <cell r="Q268" t="str">
            <v>生产类</v>
          </cell>
          <cell r="R268" t="str">
            <v>直接人员</v>
          </cell>
          <cell r="S268">
            <v>45345</v>
          </cell>
          <cell r="T268">
            <v>1</v>
          </cell>
        </row>
        <row r="268">
          <cell r="W268">
            <v>18630766013</v>
          </cell>
          <cell r="X268" t="str">
            <v>王德芹</v>
          </cell>
          <cell r="Y268">
            <v>15131763040</v>
          </cell>
          <cell r="Z268" t="str">
            <v>初中</v>
          </cell>
          <cell r="AA268" t="str">
            <v>— —</v>
          </cell>
          <cell r="AB268" t="str">
            <v>— —</v>
          </cell>
          <cell r="AC268" t="str">
            <v>— —</v>
          </cell>
          <cell r="AD268" t="str">
            <v>— —</v>
          </cell>
          <cell r="AE268" t="str">
            <v>初中</v>
          </cell>
          <cell r="AF268">
            <v>39234</v>
          </cell>
          <cell r="AG268" t="str">
            <v>黄骅市职教中心</v>
          </cell>
        </row>
        <row r="268">
          <cell r="AI268" t="str">
            <v>统招</v>
          </cell>
          <cell r="AJ268" t="str">
            <v>汉</v>
          </cell>
          <cell r="AK268" t="str">
            <v>群众</v>
          </cell>
          <cell r="AL268" t="str">
            <v>未婚</v>
          </cell>
          <cell r="AM268" t="str">
            <v>2001-09-12</v>
          </cell>
          <cell r="AN268">
            <v>24</v>
          </cell>
        </row>
        <row r="268">
          <cell r="AP268" t="str">
            <v>河北</v>
          </cell>
          <cell r="AQ268" t="str">
            <v>黄骅市黄骅镇于常庄村</v>
          </cell>
        </row>
        <row r="269">
          <cell r="C269" t="str">
            <v>张亚霖</v>
          </cell>
          <cell r="D269" t="str">
            <v>男</v>
          </cell>
          <cell r="E269" t="str">
            <v>前台</v>
          </cell>
          <cell r="F269" t="str">
            <v>河北光华荣昌汽车部件有限公司</v>
          </cell>
          <cell r="G269" t="str">
            <v>座椅事业一部--金属件厂</v>
          </cell>
          <cell r="H269" t="str">
            <v>底座装配车间</v>
          </cell>
          <cell r="I269" t="str">
            <v>底座装配车间主任</v>
          </cell>
          <cell r="J269" t="str">
            <v>/</v>
          </cell>
          <cell r="K269" t="str">
            <v>河北</v>
          </cell>
          <cell r="L269" t="str">
            <v>河北工厂</v>
          </cell>
          <cell r="M269" t="str">
            <v>劳动合同</v>
          </cell>
          <cell r="N269" t="str">
            <v>是</v>
          </cell>
          <cell r="O269" t="str">
            <v>否</v>
          </cell>
          <cell r="P269" t="str">
            <v>正式工</v>
          </cell>
          <cell r="Q269" t="str">
            <v>生产类</v>
          </cell>
          <cell r="R269" t="str">
            <v>间接人员</v>
          </cell>
          <cell r="S269">
            <v>41213</v>
          </cell>
          <cell r="T269">
            <v>13</v>
          </cell>
          <cell r="U269">
            <v>45359</v>
          </cell>
          <cell r="V269" t="str">
            <v>调入</v>
          </cell>
          <cell r="W269">
            <v>13623178677</v>
          </cell>
        </row>
        <row r="269">
          <cell r="Y269">
            <v>13932793510</v>
          </cell>
          <cell r="Z269" t="str">
            <v>高中</v>
          </cell>
          <cell r="AA269" t="str">
            <v>2009/6/30</v>
          </cell>
          <cell r="AB269" t="str">
            <v>黄骅市新世纪中学</v>
          </cell>
          <cell r="AC269" t="str">
            <v>无</v>
          </cell>
        </row>
        <row r="269">
          <cell r="AE269" t="str">
            <v>大专</v>
          </cell>
          <cell r="AF269">
            <v>44713</v>
          </cell>
          <cell r="AG269" t="str">
            <v>沧州职业技术学院</v>
          </cell>
          <cell r="AH269" t="str">
            <v>机电一体化</v>
          </cell>
          <cell r="AI269" t="str">
            <v>成考</v>
          </cell>
          <cell r="AJ269" t="str">
            <v>汉</v>
          </cell>
          <cell r="AK269" t="str">
            <v>群众</v>
          </cell>
          <cell r="AL269" t="str">
            <v>已婚</v>
          </cell>
          <cell r="AM269" t="str">
            <v>1990-02-01</v>
          </cell>
          <cell r="AN269">
            <v>35</v>
          </cell>
          <cell r="AO269" t="str">
            <v>2011年</v>
          </cell>
          <cell r="AP269" t="str">
            <v>河北</v>
          </cell>
          <cell r="AQ269" t="str">
            <v>河北省黄骅市黄骅镇张常庄村039号</v>
          </cell>
        </row>
        <row r="270">
          <cell r="C270" t="str">
            <v>臧洪瑞</v>
          </cell>
          <cell r="D270" t="str">
            <v>男</v>
          </cell>
          <cell r="E270" t="str">
            <v>前台</v>
          </cell>
          <cell r="F270" t="str">
            <v>河北光华荣昌汽车部件有限公司</v>
          </cell>
          <cell r="G270" t="str">
            <v>座椅事业一部--金属件厂</v>
          </cell>
          <cell r="H270" t="str">
            <v>电泳车间</v>
          </cell>
          <cell r="I270" t="str">
            <v>挂件工</v>
          </cell>
          <cell r="J270" t="str">
            <v>/</v>
          </cell>
          <cell r="K270" t="str">
            <v>河北</v>
          </cell>
          <cell r="L270" t="str">
            <v>天津宏达翔科技有限公司</v>
          </cell>
          <cell r="M270" t="str">
            <v>劳务派遣</v>
          </cell>
          <cell r="N270" t="str">
            <v>是</v>
          </cell>
          <cell r="O270" t="str">
            <v>否</v>
          </cell>
          <cell r="P270" t="str">
            <v>劳务派遣</v>
          </cell>
          <cell r="Q270" t="str">
            <v>生产类</v>
          </cell>
          <cell r="R270" t="str">
            <v>直接人员</v>
          </cell>
          <cell r="S270">
            <v>45352</v>
          </cell>
          <cell r="T270">
            <v>1</v>
          </cell>
          <cell r="U270">
            <v>45536</v>
          </cell>
          <cell r="V270" t="str">
            <v>调入</v>
          </cell>
          <cell r="W270">
            <v>18233694578</v>
          </cell>
          <cell r="X270" t="str">
            <v>臧凤杰</v>
          </cell>
          <cell r="Y270">
            <v>15533711802</v>
          </cell>
          <cell r="Z270" t="str">
            <v>小学</v>
          </cell>
          <cell r="AA270" t="str">
            <v>— —</v>
          </cell>
          <cell r="AB270" t="str">
            <v>— —</v>
          </cell>
          <cell r="AC270" t="str">
            <v>— —</v>
          </cell>
          <cell r="AD270" t="str">
            <v>— —</v>
          </cell>
          <cell r="AE270" t="str">
            <v>小学</v>
          </cell>
          <cell r="AF270" t="str">
            <v>— —</v>
          </cell>
          <cell r="AG270" t="str">
            <v>— —</v>
          </cell>
          <cell r="AH270" t="str">
            <v>— —</v>
          </cell>
          <cell r="AI270" t="str">
            <v>— —</v>
          </cell>
          <cell r="AJ270" t="str">
            <v>汉</v>
          </cell>
          <cell r="AK270" t="str">
            <v>群众</v>
          </cell>
          <cell r="AL270" t="str">
            <v>未婚</v>
          </cell>
          <cell r="AM270" t="str">
            <v>1998-08-10</v>
          </cell>
          <cell r="AN270">
            <v>27</v>
          </cell>
          <cell r="AO270">
            <v>45323</v>
          </cell>
          <cell r="AP270" t="str">
            <v>河北</v>
          </cell>
          <cell r="AQ270" t="str">
            <v>河北省沧州市黄骅市官庄乡吴庄子东排村</v>
          </cell>
        </row>
        <row r="271">
          <cell r="C271" t="str">
            <v>高伦</v>
          </cell>
          <cell r="D271" t="str">
            <v>男</v>
          </cell>
          <cell r="E271" t="str">
            <v>前台</v>
          </cell>
          <cell r="F271" t="str">
            <v>河北光华荣昌汽车部件有限公司</v>
          </cell>
          <cell r="G271" t="str">
            <v>后视镜事业部</v>
          </cell>
          <cell r="H271" t="str">
            <v>注塑车间</v>
          </cell>
          <cell r="I271" t="str">
            <v>操作工</v>
          </cell>
          <cell r="J271" t="str">
            <v>/</v>
          </cell>
          <cell r="K271" t="str">
            <v>河北</v>
          </cell>
          <cell r="L271" t="str">
            <v>河北工厂</v>
          </cell>
          <cell r="M271" t="str">
            <v>劳动合同</v>
          </cell>
          <cell r="N271" t="str">
            <v>是</v>
          </cell>
          <cell r="O271" t="str">
            <v>否</v>
          </cell>
          <cell r="P271" t="str">
            <v>正式工</v>
          </cell>
          <cell r="Q271" t="str">
            <v>生产类</v>
          </cell>
          <cell r="R271" t="str">
            <v>直接人员</v>
          </cell>
          <cell r="S271">
            <v>45352</v>
          </cell>
          <cell r="T271">
            <v>1</v>
          </cell>
        </row>
        <row r="271">
          <cell r="W271">
            <v>15383873565</v>
          </cell>
          <cell r="X271" t="str">
            <v>高俊平</v>
          </cell>
          <cell r="Y271">
            <v>13731707086</v>
          </cell>
          <cell r="Z271" t="str">
            <v>高中</v>
          </cell>
          <cell r="AA271">
            <v>41061</v>
          </cell>
        </row>
        <row r="271">
          <cell r="AE271" t="str">
            <v>高中</v>
          </cell>
          <cell r="AF271">
            <v>41061</v>
          </cell>
        </row>
        <row r="271">
          <cell r="AJ271" t="str">
            <v>汉</v>
          </cell>
          <cell r="AK271" t="str">
            <v>群众</v>
          </cell>
          <cell r="AL271" t="str">
            <v>未婚</v>
          </cell>
          <cell r="AM271" t="str">
            <v>1996-04-05</v>
          </cell>
          <cell r="AN271">
            <v>29</v>
          </cell>
          <cell r="AO271">
            <v>41091</v>
          </cell>
          <cell r="AP271" t="str">
            <v>河北</v>
          </cell>
          <cell r="AQ271" t="str">
            <v>河北省黄骅市吕桥镇高口村</v>
          </cell>
        </row>
        <row r="272">
          <cell r="C272" t="str">
            <v>康振伟</v>
          </cell>
          <cell r="D272" t="str">
            <v>男</v>
          </cell>
          <cell r="E272" t="str">
            <v>前台</v>
          </cell>
          <cell r="F272" t="str">
            <v>河北光华荣昌汽车部件有限公司</v>
          </cell>
          <cell r="G272" t="str">
            <v>座椅事业一部--金属件厂</v>
          </cell>
          <cell r="H272" t="str">
            <v>冲压弯管车间</v>
          </cell>
          <cell r="I272" t="str">
            <v>工装模具维修组长</v>
          </cell>
          <cell r="J272" t="str">
            <v>/</v>
          </cell>
          <cell r="K272" t="str">
            <v>河北</v>
          </cell>
          <cell r="L272" t="str">
            <v>河北工厂</v>
          </cell>
          <cell r="M272" t="str">
            <v>劳动合同</v>
          </cell>
          <cell r="N272" t="str">
            <v>是</v>
          </cell>
          <cell r="O272" t="str">
            <v>否</v>
          </cell>
          <cell r="P272" t="str">
            <v>正式工</v>
          </cell>
          <cell r="Q272" t="str">
            <v>技术类</v>
          </cell>
          <cell r="R272" t="str">
            <v>直接人员</v>
          </cell>
          <cell r="S272">
            <v>45352</v>
          </cell>
          <cell r="T272">
            <v>1</v>
          </cell>
          <cell r="U272">
            <v>45931</v>
          </cell>
          <cell r="V272" t="str">
            <v>调入</v>
          </cell>
          <cell r="W272">
            <v>19041779178</v>
          </cell>
          <cell r="X272" t="str">
            <v>杨萍</v>
          </cell>
          <cell r="Y272">
            <v>13653179267</v>
          </cell>
          <cell r="Z272" t="str">
            <v>中专</v>
          </cell>
          <cell r="AA272">
            <v>35582</v>
          </cell>
          <cell r="AB272" t="str">
            <v>聊城职业中专</v>
          </cell>
          <cell r="AC272" t="str">
            <v>机电一体化</v>
          </cell>
          <cell r="AD272" t="str">
            <v>统招</v>
          </cell>
          <cell r="AE272" t="str">
            <v>中专</v>
          </cell>
          <cell r="AF272">
            <v>35582</v>
          </cell>
          <cell r="AG272" t="str">
            <v>聊城职业中专</v>
          </cell>
          <cell r="AH272" t="str">
            <v>机电一体化</v>
          </cell>
          <cell r="AI272" t="str">
            <v>统招</v>
          </cell>
          <cell r="AJ272" t="str">
            <v>汉</v>
          </cell>
          <cell r="AK272" t="str">
            <v>群众</v>
          </cell>
          <cell r="AL272" t="str">
            <v>已婚</v>
          </cell>
          <cell r="AM272" t="str">
            <v>1979-10-14</v>
          </cell>
          <cell r="AN272">
            <v>46</v>
          </cell>
          <cell r="AO272">
            <v>35855</v>
          </cell>
          <cell r="AP272" t="str">
            <v>山东</v>
          </cell>
          <cell r="AQ272" t="str">
            <v>山东省聊城市茌平县肖庄镇康孟村</v>
          </cell>
        </row>
        <row r="273">
          <cell r="C273" t="str">
            <v>李久远</v>
          </cell>
          <cell r="D273" t="str">
            <v>男</v>
          </cell>
          <cell r="E273" t="str">
            <v>前台</v>
          </cell>
          <cell r="F273" t="str">
            <v>河北光华荣昌汽车部件有限公司</v>
          </cell>
          <cell r="G273" t="str">
            <v>座椅事业一部--金属件厂</v>
          </cell>
          <cell r="H273" t="str">
            <v>底座装配车间</v>
          </cell>
          <cell r="I273" t="str">
            <v>组装工</v>
          </cell>
          <cell r="J273" t="str">
            <v>/</v>
          </cell>
          <cell r="K273" t="str">
            <v>河北</v>
          </cell>
          <cell r="L273" t="str">
            <v>天津宏达翔科技有限公司</v>
          </cell>
          <cell r="M273" t="str">
            <v>劳务派遣</v>
          </cell>
          <cell r="N273" t="str">
            <v>是</v>
          </cell>
          <cell r="O273" t="str">
            <v>否</v>
          </cell>
          <cell r="P273" t="str">
            <v>劳务派遣</v>
          </cell>
          <cell r="Q273" t="str">
            <v>生产类</v>
          </cell>
          <cell r="R273" t="str">
            <v>直接人员</v>
          </cell>
          <cell r="S273">
            <v>45356</v>
          </cell>
          <cell r="T273">
            <v>1</v>
          </cell>
          <cell r="U273">
            <v>45536</v>
          </cell>
          <cell r="V273" t="str">
            <v>调入</v>
          </cell>
          <cell r="W273">
            <v>13131773611</v>
          </cell>
          <cell r="X273" t="str">
            <v>李家田</v>
          </cell>
          <cell r="Y273">
            <v>18617700577</v>
          </cell>
          <cell r="Z273" t="str">
            <v>中专</v>
          </cell>
          <cell r="AA273">
            <v>45078</v>
          </cell>
          <cell r="AB273" t="str">
            <v>职业技术教育中心</v>
          </cell>
          <cell r="AC273" t="str">
            <v>汽修</v>
          </cell>
          <cell r="AD273" t="str">
            <v>统招</v>
          </cell>
          <cell r="AE273" t="str">
            <v>中专</v>
          </cell>
          <cell r="AF273">
            <v>45078</v>
          </cell>
          <cell r="AG273" t="str">
            <v>职业技术教育中心</v>
          </cell>
          <cell r="AH273" t="str">
            <v>汽修</v>
          </cell>
          <cell r="AI273" t="str">
            <v>统招</v>
          </cell>
          <cell r="AJ273" t="str">
            <v>汉</v>
          </cell>
          <cell r="AK273" t="str">
            <v>群众</v>
          </cell>
          <cell r="AL273" t="str">
            <v>未婚</v>
          </cell>
          <cell r="AM273" t="str">
            <v>2004-04-01</v>
          </cell>
          <cell r="AN273">
            <v>21</v>
          </cell>
          <cell r="AO273">
            <v>44682</v>
          </cell>
          <cell r="AP273" t="str">
            <v>河北</v>
          </cell>
          <cell r="AQ273" t="str">
            <v>河北省黄骅市吕桥镇孙正庄村</v>
          </cell>
        </row>
        <row r="274">
          <cell r="C274" t="str">
            <v>吴洪芬</v>
          </cell>
          <cell r="D274" t="str">
            <v>女</v>
          </cell>
          <cell r="E274" t="str">
            <v>前台</v>
          </cell>
          <cell r="F274" t="str">
            <v>河北光华荣昌汽车部件有限公司</v>
          </cell>
          <cell r="G274" t="str">
            <v>座椅事业一部--座椅厂</v>
          </cell>
          <cell r="H274" t="str">
            <v>座椅总装车间</v>
          </cell>
          <cell r="I274" t="str">
            <v>组装工</v>
          </cell>
          <cell r="J274" t="str">
            <v>/</v>
          </cell>
          <cell r="K274" t="str">
            <v>河北</v>
          </cell>
          <cell r="L274" t="str">
            <v>河北工厂</v>
          </cell>
          <cell r="M274" t="str">
            <v>劳动合同</v>
          </cell>
          <cell r="N274" t="str">
            <v>是</v>
          </cell>
          <cell r="O274" t="str">
            <v>否</v>
          </cell>
          <cell r="P274" t="str">
            <v>正式工</v>
          </cell>
          <cell r="Q274" t="str">
            <v>生产类</v>
          </cell>
          <cell r="R274" t="str">
            <v>直接人员</v>
          </cell>
          <cell r="S274">
            <v>45358</v>
          </cell>
          <cell r="T274">
            <v>1</v>
          </cell>
          <cell r="U274">
            <v>45778</v>
          </cell>
          <cell r="V274" t="str">
            <v>调入</v>
          </cell>
          <cell r="W274">
            <v>18532707890</v>
          </cell>
          <cell r="X274" t="str">
            <v>王洪东</v>
          </cell>
          <cell r="Y274">
            <v>15233780138</v>
          </cell>
          <cell r="Z274" t="str">
            <v>初中</v>
          </cell>
        </row>
        <row r="274">
          <cell r="AE274" t="str">
            <v>初中</v>
          </cell>
        </row>
        <row r="274">
          <cell r="AJ274" t="str">
            <v>汉</v>
          </cell>
          <cell r="AK274" t="str">
            <v>群众</v>
          </cell>
          <cell r="AL274" t="str">
            <v>已婚</v>
          </cell>
          <cell r="AM274" t="str">
            <v>1987-08-12</v>
          </cell>
          <cell r="AN274">
            <v>38</v>
          </cell>
          <cell r="AO274">
            <v>41456</v>
          </cell>
          <cell r="AP274" t="str">
            <v>河北</v>
          </cell>
          <cell r="AQ274" t="str">
            <v>河北省黄骅市官庄乡王吉庄村</v>
          </cell>
        </row>
        <row r="275">
          <cell r="C275" t="str">
            <v>赵新换</v>
          </cell>
          <cell r="D275" t="str">
            <v>女</v>
          </cell>
          <cell r="E275" t="str">
            <v>前台</v>
          </cell>
          <cell r="F275" t="str">
            <v>河北光华荣昌汽车部件有限公司</v>
          </cell>
          <cell r="G275" t="str">
            <v>后视镜事业部</v>
          </cell>
          <cell r="H275" t="str">
            <v>后视镜组装车间</v>
          </cell>
          <cell r="I275" t="str">
            <v>组装工</v>
          </cell>
          <cell r="J275" t="str">
            <v>/</v>
          </cell>
          <cell r="K275" t="str">
            <v>河北</v>
          </cell>
          <cell r="L275" t="str">
            <v>河北工厂</v>
          </cell>
          <cell r="M275" t="str">
            <v>劳动合同</v>
          </cell>
          <cell r="N275" t="str">
            <v>是</v>
          </cell>
          <cell r="O275" t="str">
            <v>否</v>
          </cell>
          <cell r="P275" t="str">
            <v>正式工</v>
          </cell>
          <cell r="Q275" t="str">
            <v>生产类</v>
          </cell>
          <cell r="R275" t="str">
            <v>直接人员</v>
          </cell>
          <cell r="S275">
            <v>45360</v>
          </cell>
          <cell r="T275">
            <v>1</v>
          </cell>
        </row>
        <row r="275">
          <cell r="W275">
            <v>13111795967</v>
          </cell>
          <cell r="X275" t="str">
            <v>张严庆</v>
          </cell>
          <cell r="Y275">
            <v>16630732877</v>
          </cell>
          <cell r="Z275" t="str">
            <v>初中</v>
          </cell>
        </row>
        <row r="275">
          <cell r="AE275" t="str">
            <v>初中</v>
          </cell>
        </row>
        <row r="275">
          <cell r="AJ275" t="str">
            <v>汉</v>
          </cell>
          <cell r="AK275" t="str">
            <v>群众</v>
          </cell>
          <cell r="AL275" t="str">
            <v>已婚</v>
          </cell>
          <cell r="AM275" t="str">
            <v>1981-02-13</v>
          </cell>
          <cell r="AN275">
            <v>44</v>
          </cell>
          <cell r="AO275">
            <v>44317</v>
          </cell>
          <cell r="AP275" t="str">
            <v>河北</v>
          </cell>
          <cell r="AQ275" t="str">
            <v>河北省黄骅市滕庄子乡西胡庄村</v>
          </cell>
        </row>
        <row r="276">
          <cell r="C276" t="str">
            <v>张晓</v>
          </cell>
          <cell r="D276" t="str">
            <v>男</v>
          </cell>
          <cell r="E276" t="str">
            <v>中台</v>
          </cell>
          <cell r="F276" t="str">
            <v>河北光华荣昌汽车部件有限公司</v>
          </cell>
          <cell r="G276" t="str">
            <v>河北工艺工程部</v>
          </cell>
          <cell r="H276" t="str">
            <v>工艺工程部</v>
          </cell>
          <cell r="I276" t="str">
            <v>IE工程师</v>
          </cell>
          <cell r="J276" t="str">
            <v>/</v>
          </cell>
          <cell r="K276" t="str">
            <v>河北</v>
          </cell>
          <cell r="L276" t="str">
            <v>河北工厂</v>
          </cell>
          <cell r="M276" t="str">
            <v>劳动合同</v>
          </cell>
          <cell r="N276" t="str">
            <v>是</v>
          </cell>
          <cell r="O276" t="str">
            <v>否</v>
          </cell>
          <cell r="P276" t="str">
            <v>正式工</v>
          </cell>
          <cell r="Q276" t="str">
            <v>技术类</v>
          </cell>
          <cell r="R276" t="str">
            <v>间接人员</v>
          </cell>
          <cell r="S276">
            <v>45370</v>
          </cell>
          <cell r="T276">
            <v>1</v>
          </cell>
        </row>
        <row r="276">
          <cell r="W276">
            <v>18662702173</v>
          </cell>
          <cell r="X276" t="str">
            <v>刘腾宇</v>
          </cell>
          <cell r="Y276">
            <v>15190123519</v>
          </cell>
          <cell r="Z276" t="str">
            <v>本科</v>
          </cell>
          <cell r="AA276">
            <v>41426</v>
          </cell>
          <cell r="AB276" t="str">
            <v>湖南科技大学</v>
          </cell>
          <cell r="AC276" t="str">
            <v>工业工程</v>
          </cell>
          <cell r="AD276" t="str">
            <v>统招</v>
          </cell>
          <cell r="AE276" t="str">
            <v>本科</v>
          </cell>
          <cell r="AF276">
            <v>41426</v>
          </cell>
          <cell r="AG276" t="str">
            <v>湖南科技大学</v>
          </cell>
          <cell r="AH276" t="str">
            <v>工业工程</v>
          </cell>
          <cell r="AI276" t="str">
            <v>统招</v>
          </cell>
          <cell r="AJ276" t="str">
            <v>汉</v>
          </cell>
          <cell r="AK276" t="str">
            <v>群众</v>
          </cell>
          <cell r="AL276" t="str">
            <v>已婚</v>
          </cell>
          <cell r="AM276" t="str">
            <v>1991-02-07</v>
          </cell>
          <cell r="AN276">
            <v>34</v>
          </cell>
          <cell r="AO276">
            <v>41456</v>
          </cell>
          <cell r="AP276" t="str">
            <v>河北</v>
          </cell>
          <cell r="AQ276" t="str">
            <v>河北省沧州市盐山县边务乡政府家属院</v>
          </cell>
        </row>
        <row r="277">
          <cell r="C277" t="str">
            <v>封新慧</v>
          </cell>
          <cell r="D277" t="str">
            <v>女</v>
          </cell>
          <cell r="E277" t="str">
            <v>中台</v>
          </cell>
          <cell r="F277" t="str">
            <v>河北光华荣昌汽车部件有限公司</v>
          </cell>
          <cell r="G277" t="str">
            <v>河北财务管理部</v>
          </cell>
          <cell r="H277" t="str">
            <v>财务管理部</v>
          </cell>
          <cell r="I277" t="str">
            <v>记账会计</v>
          </cell>
          <cell r="J277" t="str">
            <v>/</v>
          </cell>
          <cell r="K277" t="str">
            <v>河北</v>
          </cell>
          <cell r="L277" t="str">
            <v>河北工厂</v>
          </cell>
          <cell r="M277" t="str">
            <v>劳动合同</v>
          </cell>
          <cell r="N277" t="str">
            <v>是</v>
          </cell>
          <cell r="O277" t="str">
            <v>否</v>
          </cell>
          <cell r="P277" t="str">
            <v>正式工</v>
          </cell>
          <cell r="Q277" t="str">
            <v>财务类</v>
          </cell>
          <cell r="R277" t="str">
            <v>间接人员</v>
          </cell>
          <cell r="S277">
            <v>45370</v>
          </cell>
          <cell r="T277">
            <v>1</v>
          </cell>
        </row>
        <row r="277">
          <cell r="W277">
            <v>15897013409</v>
          </cell>
          <cell r="X277" t="str">
            <v>姐姐</v>
          </cell>
          <cell r="Y277">
            <v>17332788033</v>
          </cell>
          <cell r="Z277" t="str">
            <v>大专</v>
          </cell>
          <cell r="AA277">
            <v>43617</v>
          </cell>
          <cell r="AB277" t="str">
            <v>秦皇岛职业技术学院</v>
          </cell>
          <cell r="AC277" t="str">
            <v>财务管理</v>
          </cell>
          <cell r="AD277" t="str">
            <v>统招</v>
          </cell>
          <cell r="AE277" t="str">
            <v>大专</v>
          </cell>
          <cell r="AF277">
            <v>43617</v>
          </cell>
          <cell r="AG277" t="str">
            <v>秦皇岛职业技术学院</v>
          </cell>
          <cell r="AH277" t="str">
            <v>财务管理</v>
          </cell>
          <cell r="AI277" t="str">
            <v>统招</v>
          </cell>
          <cell r="AJ277" t="str">
            <v>汉</v>
          </cell>
          <cell r="AK277" t="str">
            <v>群众</v>
          </cell>
          <cell r="AL277" t="str">
            <v>未婚</v>
          </cell>
          <cell r="AM277" t="str">
            <v>1995-12-12</v>
          </cell>
          <cell r="AN277">
            <v>29</v>
          </cell>
          <cell r="AO277">
            <v>43647</v>
          </cell>
          <cell r="AP277" t="str">
            <v>江苏</v>
          </cell>
          <cell r="AQ277" t="str">
            <v>江苏省沛县敬安镇小刘庄村</v>
          </cell>
        </row>
        <row r="278">
          <cell r="C278" t="str">
            <v>刘洪彬</v>
          </cell>
          <cell r="D278" t="str">
            <v>男</v>
          </cell>
          <cell r="E278" t="str">
            <v>前台</v>
          </cell>
          <cell r="F278" t="str">
            <v>河北光华荣昌汽车部件有限公司</v>
          </cell>
          <cell r="G278" t="str">
            <v>座椅事业一部--金属件厂</v>
          </cell>
          <cell r="H278" t="str">
            <v>制造技术部-质量工艺科</v>
          </cell>
          <cell r="I278" t="str">
            <v>电泳工艺工程师</v>
          </cell>
          <cell r="J278" t="str">
            <v>/</v>
          </cell>
          <cell r="K278" t="str">
            <v>河北</v>
          </cell>
          <cell r="L278" t="str">
            <v>河北工厂</v>
          </cell>
          <cell r="M278" t="str">
            <v>劳动合同</v>
          </cell>
          <cell r="N278" t="str">
            <v>是</v>
          </cell>
          <cell r="O278" t="str">
            <v>否</v>
          </cell>
          <cell r="P278" t="str">
            <v>正式工</v>
          </cell>
          <cell r="Q278" t="str">
            <v>技术类</v>
          </cell>
          <cell r="R278" t="str">
            <v>间接人员</v>
          </cell>
          <cell r="S278">
            <v>45372</v>
          </cell>
          <cell r="T278">
            <v>1</v>
          </cell>
        </row>
        <row r="278">
          <cell r="W278">
            <v>13821218574</v>
          </cell>
          <cell r="X278" t="str">
            <v>于焕岭</v>
          </cell>
          <cell r="Y278">
            <v>15822513026</v>
          </cell>
          <cell r="Z278" t="str">
            <v>高中</v>
          </cell>
          <cell r="AA278">
            <v>34151</v>
          </cell>
        </row>
        <row r="278">
          <cell r="AE278" t="str">
            <v>高中</v>
          </cell>
          <cell r="AF278">
            <v>34121</v>
          </cell>
          <cell r="AG278" t="str">
            <v>吴桥二中</v>
          </cell>
        </row>
        <row r="278">
          <cell r="AJ278" t="str">
            <v>汉</v>
          </cell>
          <cell r="AK278" t="str">
            <v>党员</v>
          </cell>
          <cell r="AL278" t="str">
            <v>已婚</v>
          </cell>
          <cell r="AM278" t="str">
            <v>1972-03-07</v>
          </cell>
          <cell r="AN278">
            <v>53</v>
          </cell>
          <cell r="AO278">
            <v>38139</v>
          </cell>
          <cell r="AP278" t="str">
            <v>河北</v>
          </cell>
          <cell r="AQ278" t="str">
            <v>河北省沧州市吴桥县杨家寺乡后刘寺村</v>
          </cell>
        </row>
        <row r="279">
          <cell r="C279" t="str">
            <v>李忠发</v>
          </cell>
          <cell r="D279" t="str">
            <v>男</v>
          </cell>
          <cell r="E279" t="str">
            <v>前台</v>
          </cell>
          <cell r="F279" t="str">
            <v>河北光华荣昌汽车部件有限公司</v>
          </cell>
          <cell r="G279" t="str">
            <v>座椅事业一部--座椅厂</v>
          </cell>
          <cell r="H279" t="str">
            <v>发泡车间</v>
          </cell>
          <cell r="I279" t="str">
            <v>发泡模具维修</v>
          </cell>
          <cell r="J279" t="str">
            <v>/</v>
          </cell>
          <cell r="K279" t="str">
            <v>河北</v>
          </cell>
          <cell r="L279" t="str">
            <v>河北工厂</v>
          </cell>
          <cell r="M279" t="str">
            <v>劳动合同</v>
          </cell>
          <cell r="N279" t="str">
            <v>是</v>
          </cell>
          <cell r="O279" t="str">
            <v>否</v>
          </cell>
          <cell r="P279" t="str">
            <v>正式工</v>
          </cell>
          <cell r="Q279" t="str">
            <v>生产类</v>
          </cell>
          <cell r="R279" t="str">
            <v>直接人员</v>
          </cell>
          <cell r="S279">
            <v>45374</v>
          </cell>
          <cell r="T279">
            <v>1</v>
          </cell>
          <cell r="U279">
            <v>45658</v>
          </cell>
          <cell r="V279" t="str">
            <v>调入</v>
          </cell>
          <cell r="W279">
            <v>13932750309</v>
          </cell>
          <cell r="X279" t="str">
            <v>李树行</v>
          </cell>
          <cell r="Y279">
            <v>15028662532</v>
          </cell>
          <cell r="Z279" t="str">
            <v>大专</v>
          </cell>
          <cell r="AA279">
            <v>45473</v>
          </cell>
          <cell r="AB279" t="str">
            <v>石家庄理工职业学院</v>
          </cell>
          <cell r="AC279" t="str">
            <v>机电一体化技术</v>
          </cell>
          <cell r="AD279" t="str">
            <v>统招</v>
          </cell>
          <cell r="AE279" t="str">
            <v>大专</v>
          </cell>
          <cell r="AF279">
            <v>45473</v>
          </cell>
          <cell r="AG279" t="str">
            <v>石家庄理工职业学院</v>
          </cell>
          <cell r="AH279" t="str">
            <v>机电一体化技术</v>
          </cell>
          <cell r="AI279" t="str">
            <v>统招</v>
          </cell>
          <cell r="AJ279" t="str">
            <v>汉</v>
          </cell>
          <cell r="AK279" t="str">
            <v>群众</v>
          </cell>
          <cell r="AL279" t="str">
            <v>未婚</v>
          </cell>
          <cell r="AM279" t="str">
            <v>2002-11-07</v>
          </cell>
          <cell r="AN279">
            <v>23</v>
          </cell>
          <cell r="AO279">
            <v>45352</v>
          </cell>
          <cell r="AP279" t="str">
            <v>河北</v>
          </cell>
          <cell r="AQ279" t="str">
            <v>河北省沧州市沧县旧州镇感化屯村</v>
          </cell>
        </row>
        <row r="280">
          <cell r="C280" t="str">
            <v>黄平贵</v>
          </cell>
          <cell r="D280" t="str">
            <v>男</v>
          </cell>
          <cell r="E280" t="str">
            <v>前台</v>
          </cell>
          <cell r="F280" t="str">
            <v>河北光华荣昌汽车部件有限公司</v>
          </cell>
          <cell r="G280" t="str">
            <v>座椅事业一部--金属件厂</v>
          </cell>
          <cell r="H280" t="str">
            <v>底座装配车间</v>
          </cell>
          <cell r="I280" t="str">
            <v>组装工</v>
          </cell>
          <cell r="J280" t="str">
            <v>/</v>
          </cell>
          <cell r="K280" t="str">
            <v>河北</v>
          </cell>
          <cell r="L280" t="str">
            <v>天津宏达翔科技有限公司</v>
          </cell>
          <cell r="M280" t="str">
            <v>劳务派遣</v>
          </cell>
          <cell r="N280" t="str">
            <v>否</v>
          </cell>
          <cell r="O280" t="str">
            <v>否</v>
          </cell>
          <cell r="P280" t="str">
            <v>劳务派遣</v>
          </cell>
          <cell r="Q280" t="str">
            <v>生产类</v>
          </cell>
          <cell r="R280" t="str">
            <v>直接人员</v>
          </cell>
          <cell r="S280">
            <v>45369</v>
          </cell>
          <cell r="T280">
            <v>1</v>
          </cell>
        </row>
        <row r="280">
          <cell r="W280">
            <v>15369785891</v>
          </cell>
          <cell r="X280" t="str">
            <v>高红梅</v>
          </cell>
          <cell r="Y280">
            <v>18503171715</v>
          </cell>
          <cell r="Z280" t="str">
            <v>初中</v>
          </cell>
          <cell r="AA280">
            <v>36678</v>
          </cell>
          <cell r="AB280" t="str">
            <v>海兴中学</v>
          </cell>
        </row>
        <row r="280">
          <cell r="AE280" t="str">
            <v>初中</v>
          </cell>
          <cell r="AF280">
            <v>36678</v>
          </cell>
        </row>
        <row r="280">
          <cell r="AJ280" t="str">
            <v>汉</v>
          </cell>
          <cell r="AK280" t="str">
            <v>党员</v>
          </cell>
          <cell r="AL280" t="str">
            <v>已婚</v>
          </cell>
          <cell r="AM280" t="str">
            <v>1983-03-12</v>
          </cell>
          <cell r="AN280">
            <v>42</v>
          </cell>
          <cell r="AO280" t="str">
            <v>2002年</v>
          </cell>
          <cell r="AP280" t="str">
            <v>河北</v>
          </cell>
          <cell r="AQ280" t="str">
            <v>海兴县香坊乡抛庄村</v>
          </cell>
        </row>
        <row r="281">
          <cell r="C281" t="str">
            <v>张鹏</v>
          </cell>
          <cell r="D281" t="str">
            <v>男</v>
          </cell>
          <cell r="E281" t="str">
            <v>中台</v>
          </cell>
          <cell r="F281" t="str">
            <v>河北光华荣昌汽车部件有限公司</v>
          </cell>
          <cell r="G281" t="str">
            <v>河北物业部</v>
          </cell>
          <cell r="H281" t="str">
            <v>物业部</v>
          </cell>
          <cell r="I281" t="str">
            <v>维修工</v>
          </cell>
          <cell r="J281" t="str">
            <v>/</v>
          </cell>
          <cell r="K281" t="str">
            <v>河北</v>
          </cell>
          <cell r="L281" t="str">
            <v>天津宏达翔科技有限公司</v>
          </cell>
          <cell r="M281" t="str">
            <v>劳务派遣</v>
          </cell>
          <cell r="N281" t="str">
            <v>是</v>
          </cell>
          <cell r="O281" t="str">
            <v>否</v>
          </cell>
          <cell r="P281" t="str">
            <v>劳务派遣</v>
          </cell>
          <cell r="Q281" t="str">
            <v>行政类</v>
          </cell>
          <cell r="R281" t="str">
            <v>间接人员</v>
          </cell>
          <cell r="S281">
            <v>45394</v>
          </cell>
          <cell r="T281">
            <v>1</v>
          </cell>
          <cell r="U281">
            <v>45536</v>
          </cell>
          <cell r="V281" t="str">
            <v>调入</v>
          </cell>
          <cell r="W281">
            <v>15131753998</v>
          </cell>
          <cell r="X281" t="str">
            <v>崔雪霞</v>
          </cell>
          <cell r="Y281">
            <v>15512786973</v>
          </cell>
          <cell r="Z281" t="str">
            <v>初中</v>
          </cell>
        </row>
        <row r="281">
          <cell r="AE281" t="str">
            <v>初中</v>
          </cell>
        </row>
        <row r="281">
          <cell r="AJ281" t="str">
            <v>汉</v>
          </cell>
          <cell r="AK281" t="str">
            <v>群众</v>
          </cell>
          <cell r="AL281" t="str">
            <v>已婚</v>
          </cell>
          <cell r="AM281" t="str">
            <v>1967-10-05</v>
          </cell>
          <cell r="AN281">
            <v>58</v>
          </cell>
          <cell r="AO281">
            <v>36586</v>
          </cell>
          <cell r="AP281" t="str">
            <v>河北</v>
          </cell>
          <cell r="AQ281" t="str">
            <v>河北省沧州市吴桥县安陵镇张皋庄村145号</v>
          </cell>
        </row>
        <row r="282">
          <cell r="C282" t="str">
            <v>孔福来</v>
          </cell>
          <cell r="D282" t="str">
            <v>男</v>
          </cell>
          <cell r="E282" t="str">
            <v>前台</v>
          </cell>
          <cell r="F282" t="str">
            <v>河北光华荣昌汽车部件有限公司</v>
          </cell>
          <cell r="G282" t="str">
            <v>座椅事业一部--座椅厂</v>
          </cell>
          <cell r="H282" t="str">
            <v>总经办-销售服务科</v>
          </cell>
          <cell r="I282" t="str">
            <v>工装维修</v>
          </cell>
          <cell r="J282" t="str">
            <v>/</v>
          </cell>
          <cell r="K282" t="str">
            <v>河北</v>
          </cell>
          <cell r="L282" t="str">
            <v>河北工厂</v>
          </cell>
          <cell r="M282" t="str">
            <v>劳动合同</v>
          </cell>
          <cell r="N282" t="str">
            <v>是</v>
          </cell>
          <cell r="O282" t="str">
            <v>否</v>
          </cell>
          <cell r="P282" t="str">
            <v>正式工</v>
          </cell>
          <cell r="Q282" t="str">
            <v>销售类</v>
          </cell>
          <cell r="R282" t="str">
            <v>间接人员</v>
          </cell>
          <cell r="S282">
            <v>45399</v>
          </cell>
          <cell r="T282">
            <v>1</v>
          </cell>
        </row>
        <row r="282">
          <cell r="W282">
            <v>18000477985</v>
          </cell>
          <cell r="X282" t="str">
            <v>王丹</v>
          </cell>
          <cell r="Y282">
            <v>18103373639</v>
          </cell>
          <cell r="Z282" t="str">
            <v>初中</v>
          </cell>
        </row>
        <row r="282">
          <cell r="AE282" t="str">
            <v>初中</v>
          </cell>
        </row>
        <row r="282">
          <cell r="AJ282" t="str">
            <v>汉</v>
          </cell>
          <cell r="AK282" t="str">
            <v>群众</v>
          </cell>
          <cell r="AL282" t="str">
            <v>已婚</v>
          </cell>
          <cell r="AM282" t="str">
            <v>1990-04-08</v>
          </cell>
          <cell r="AN282">
            <v>35</v>
          </cell>
          <cell r="AO282">
            <v>39845</v>
          </cell>
          <cell r="AP282" t="str">
            <v>河北</v>
          </cell>
          <cell r="AQ282" t="str">
            <v>河北省黄骅市滕庄子乡孔店村455号</v>
          </cell>
        </row>
        <row r="283">
          <cell r="C283" t="str">
            <v>陈平丽</v>
          </cell>
          <cell r="D283" t="str">
            <v>女</v>
          </cell>
          <cell r="E283" t="str">
            <v>前台</v>
          </cell>
          <cell r="F283" t="str">
            <v>河北光华荣昌汽车部件有限公司</v>
          </cell>
          <cell r="G283" t="str">
            <v>后视镜事业部</v>
          </cell>
          <cell r="H283" t="str">
            <v>销售服务科</v>
          </cell>
          <cell r="I283" t="str">
            <v>现场服务</v>
          </cell>
          <cell r="J283" t="str">
            <v>/</v>
          </cell>
          <cell r="K283" t="str">
            <v>成都</v>
          </cell>
          <cell r="L283" t="str">
            <v>河北工厂</v>
          </cell>
          <cell r="M283" t="str">
            <v>非全日制劳动合同</v>
          </cell>
          <cell r="N283" t="str">
            <v>否</v>
          </cell>
          <cell r="O283" t="str">
            <v>否</v>
          </cell>
          <cell r="P283" t="str">
            <v>临时工</v>
          </cell>
          <cell r="Q283" t="str">
            <v>销售类</v>
          </cell>
          <cell r="R283" t="str">
            <v>间接人员</v>
          </cell>
          <cell r="S283">
            <v>43582</v>
          </cell>
          <cell r="T283">
            <v>6</v>
          </cell>
          <cell r="U283">
            <v>45413</v>
          </cell>
          <cell r="V283" t="str">
            <v>调入</v>
          </cell>
          <cell r="W283">
            <v>13541242511</v>
          </cell>
          <cell r="X283" t="str">
            <v>伊明松</v>
          </cell>
          <cell r="Y283">
            <v>13982053344</v>
          </cell>
          <cell r="Z283" t="str">
            <v>中专</v>
          </cell>
        </row>
        <row r="283">
          <cell r="AB283" t="str">
            <v>黎明职业学校</v>
          </cell>
        </row>
        <row r="283">
          <cell r="AE283" t="str">
            <v>中专</v>
          </cell>
        </row>
        <row r="283">
          <cell r="AG283" t="str">
            <v>黎明职业学校</v>
          </cell>
        </row>
        <row r="283">
          <cell r="AJ283" t="str">
            <v>汉</v>
          </cell>
          <cell r="AK283" t="str">
            <v>群众</v>
          </cell>
          <cell r="AL283" t="str">
            <v>已婚</v>
          </cell>
          <cell r="AM283" t="str">
            <v>1980-06-09</v>
          </cell>
          <cell r="AN283">
            <v>45</v>
          </cell>
        </row>
        <row r="283">
          <cell r="AP283" t="str">
            <v>四川</v>
          </cell>
          <cell r="AQ283" t="str">
            <v>四川成都龙泉驿区工农七组27号</v>
          </cell>
        </row>
        <row r="284">
          <cell r="C284" t="str">
            <v>方兰</v>
          </cell>
          <cell r="D284" t="str">
            <v>女</v>
          </cell>
          <cell r="E284" t="str">
            <v>前台</v>
          </cell>
          <cell r="F284" t="str">
            <v>河北光华荣昌汽车部件有限公司</v>
          </cell>
          <cell r="G284" t="str">
            <v>后视镜事业部</v>
          </cell>
          <cell r="H284" t="str">
            <v>销售服务科</v>
          </cell>
          <cell r="I284" t="str">
            <v>现场服务</v>
          </cell>
          <cell r="J284" t="str">
            <v>/</v>
          </cell>
          <cell r="K284" t="str">
            <v>成都</v>
          </cell>
          <cell r="L284" t="str">
            <v>河北工厂</v>
          </cell>
          <cell r="M284" t="str">
            <v>非全日制劳动合同</v>
          </cell>
          <cell r="N284" t="str">
            <v>否</v>
          </cell>
          <cell r="O284" t="str">
            <v>否</v>
          </cell>
          <cell r="P284" t="str">
            <v>临时工</v>
          </cell>
          <cell r="Q284" t="str">
            <v>销售类</v>
          </cell>
          <cell r="R284" t="str">
            <v>间接人员</v>
          </cell>
          <cell r="S284">
            <v>43353</v>
          </cell>
          <cell r="T284">
            <v>7</v>
          </cell>
          <cell r="U284">
            <v>45413</v>
          </cell>
          <cell r="V284" t="str">
            <v>调入</v>
          </cell>
          <cell r="W284">
            <v>13558643413</v>
          </cell>
          <cell r="X284" t="str">
            <v>陈代发</v>
          </cell>
          <cell r="Y284">
            <v>13086683320</v>
          </cell>
          <cell r="Z284" t="str">
            <v>中专</v>
          </cell>
          <cell r="AA284">
            <v>36312</v>
          </cell>
          <cell r="AB284" t="str">
            <v>西河职高</v>
          </cell>
          <cell r="AC284" t="str">
            <v>机加工</v>
          </cell>
          <cell r="AD284" t="str">
            <v>统招</v>
          </cell>
          <cell r="AE284" t="str">
            <v>中专</v>
          </cell>
          <cell r="AF284">
            <v>36312</v>
          </cell>
          <cell r="AG284" t="str">
            <v>西河职高</v>
          </cell>
          <cell r="AH284" t="str">
            <v>机加工</v>
          </cell>
          <cell r="AI284" t="str">
            <v>统招</v>
          </cell>
          <cell r="AJ284" t="str">
            <v>汉</v>
          </cell>
          <cell r="AK284" t="str">
            <v>群众</v>
          </cell>
          <cell r="AL284" t="str">
            <v>已婚</v>
          </cell>
          <cell r="AM284" t="str">
            <v>1981-09-29</v>
          </cell>
          <cell r="AN284">
            <v>44</v>
          </cell>
        </row>
        <row r="284">
          <cell r="AP284" t="str">
            <v>四川</v>
          </cell>
          <cell r="AQ284" t="str">
            <v>四川省成都市龙泉驿区龙泉聚和村8组67号</v>
          </cell>
        </row>
        <row r="285">
          <cell r="C285" t="str">
            <v>车月</v>
          </cell>
          <cell r="D285" t="str">
            <v>男</v>
          </cell>
          <cell r="E285" t="str">
            <v>前台</v>
          </cell>
          <cell r="F285" t="str">
            <v>河北光华荣昌汽车部件有限公司</v>
          </cell>
          <cell r="G285" t="str">
            <v>后视镜事业部</v>
          </cell>
          <cell r="H285" t="str">
            <v>销售服务科</v>
          </cell>
          <cell r="I285" t="str">
            <v>现场服务</v>
          </cell>
          <cell r="J285" t="str">
            <v>/</v>
          </cell>
          <cell r="K285" t="str">
            <v>成都</v>
          </cell>
          <cell r="L285" t="str">
            <v>河北工厂</v>
          </cell>
          <cell r="M285" t="str">
            <v>劳动合同</v>
          </cell>
          <cell r="N285" t="str">
            <v>否</v>
          </cell>
          <cell r="O285" t="str">
            <v>否</v>
          </cell>
          <cell r="P285" t="str">
            <v>正式工</v>
          </cell>
          <cell r="Q285" t="str">
            <v>销售类</v>
          </cell>
          <cell r="R285" t="str">
            <v>间接人员</v>
          </cell>
          <cell r="S285">
            <v>44272</v>
          </cell>
          <cell r="T285">
            <v>4</v>
          </cell>
          <cell r="U285">
            <v>45413</v>
          </cell>
          <cell r="V285" t="str">
            <v>调入</v>
          </cell>
          <cell r="W285">
            <v>13730880021</v>
          </cell>
          <cell r="X285" t="str">
            <v>车艺林</v>
          </cell>
          <cell r="Y285">
            <v>13683402118</v>
          </cell>
          <cell r="Z285" t="str">
            <v>中专</v>
          </cell>
          <cell r="AA285">
            <v>41426</v>
          </cell>
        </row>
        <row r="285">
          <cell r="AE285" t="str">
            <v>大专</v>
          </cell>
          <cell r="AF285">
            <v>42522</v>
          </cell>
          <cell r="AG285" t="str">
            <v>国家开放大学</v>
          </cell>
          <cell r="AH285" t="str">
            <v>机械制造与自动化</v>
          </cell>
          <cell r="AI285" t="str">
            <v>成考</v>
          </cell>
          <cell r="AJ285" t="str">
            <v>汉</v>
          </cell>
          <cell r="AK285" t="str">
            <v>群众</v>
          </cell>
          <cell r="AL285" t="str">
            <v>已婚</v>
          </cell>
          <cell r="AM285" t="str">
            <v>1993-10-08</v>
          </cell>
          <cell r="AN285">
            <v>32</v>
          </cell>
          <cell r="AO285">
            <v>40848</v>
          </cell>
          <cell r="AP285" t="str">
            <v>四川</v>
          </cell>
          <cell r="AQ285" t="str">
            <v>四川省成都市龙泉驿区北京路66号铂悦山2栋2单元</v>
          </cell>
        </row>
        <row r="286">
          <cell r="C286" t="str">
            <v>李君</v>
          </cell>
          <cell r="D286" t="str">
            <v>男</v>
          </cell>
          <cell r="E286" t="str">
            <v>前台</v>
          </cell>
          <cell r="F286" t="str">
            <v>河北光华荣昌汽车部件有限公司</v>
          </cell>
          <cell r="G286" t="str">
            <v>后视镜事业部</v>
          </cell>
          <cell r="H286" t="str">
            <v>总经办</v>
          </cell>
          <cell r="I286" t="str">
            <v>总经理</v>
          </cell>
          <cell r="J286" t="str">
            <v>/</v>
          </cell>
          <cell r="K286" t="str">
            <v>河北</v>
          </cell>
          <cell r="L286" t="str">
            <v>北京光华荣昌</v>
          </cell>
          <cell r="M286" t="str">
            <v>劳动合同</v>
          </cell>
          <cell r="N286" t="str">
            <v>是</v>
          </cell>
          <cell r="O286" t="str">
            <v>否</v>
          </cell>
          <cell r="P286" t="str">
            <v>正式工</v>
          </cell>
          <cell r="Q286" t="str">
            <v>生产类</v>
          </cell>
          <cell r="R286" t="str">
            <v>间接人员</v>
          </cell>
          <cell r="S286">
            <v>37426</v>
          </cell>
          <cell r="T286">
            <v>23</v>
          </cell>
          <cell r="U286">
            <v>45413</v>
          </cell>
          <cell r="V286" t="str">
            <v>调入</v>
          </cell>
          <cell r="W286">
            <v>19831788654</v>
          </cell>
        </row>
        <row r="286">
          <cell r="Z286" t="str">
            <v>中专</v>
          </cell>
          <cell r="AA286">
            <v>37438</v>
          </cell>
          <cell r="AB286" t="str">
            <v>沧州体育运动学校</v>
          </cell>
          <cell r="AC286" t="str">
            <v>体育</v>
          </cell>
          <cell r="AD286" t="str">
            <v>统招</v>
          </cell>
          <cell r="AE286" t="str">
            <v>中专</v>
          </cell>
          <cell r="AF286">
            <v>37438</v>
          </cell>
          <cell r="AG286" t="str">
            <v>沧州体育运动学校</v>
          </cell>
          <cell r="AH286" t="str">
            <v>体育</v>
          </cell>
          <cell r="AI286" t="str">
            <v>统招</v>
          </cell>
          <cell r="AJ286" t="str">
            <v>汉</v>
          </cell>
          <cell r="AK286" t="str">
            <v>群众</v>
          </cell>
          <cell r="AL286" t="str">
            <v>已婚</v>
          </cell>
          <cell r="AM286" t="str">
            <v>1982-10-22</v>
          </cell>
          <cell r="AN286">
            <v>43</v>
          </cell>
          <cell r="AO286">
            <v>37316</v>
          </cell>
          <cell r="AP286" t="str">
            <v>河北</v>
          </cell>
          <cell r="AQ286" t="str">
            <v>河北省沧州市孟村回族自治县城关团结路白云新村</v>
          </cell>
        </row>
        <row r="287">
          <cell r="C287" t="str">
            <v>胡承志</v>
          </cell>
          <cell r="D287" t="str">
            <v>男</v>
          </cell>
          <cell r="E287" t="str">
            <v>前台</v>
          </cell>
          <cell r="F287" t="str">
            <v>河北光华荣昌汽车部件有限公司</v>
          </cell>
          <cell r="G287" t="str">
            <v>后视镜事业部</v>
          </cell>
          <cell r="H287" t="str">
            <v>涂装车间</v>
          </cell>
          <cell r="I287" t="str">
            <v>操作工</v>
          </cell>
          <cell r="J287" t="str">
            <v>/</v>
          </cell>
          <cell r="K287" t="str">
            <v>河北</v>
          </cell>
          <cell r="L287" t="str">
            <v>天津宏达翔科技有限公司</v>
          </cell>
          <cell r="M287" t="str">
            <v>劳务派遣</v>
          </cell>
          <cell r="N287" t="str">
            <v>是</v>
          </cell>
          <cell r="O287" t="str">
            <v>否</v>
          </cell>
          <cell r="P287" t="str">
            <v>劳务派遣</v>
          </cell>
          <cell r="Q287" t="str">
            <v>生产类</v>
          </cell>
          <cell r="R287" t="str">
            <v>直接人员</v>
          </cell>
          <cell r="S287">
            <v>45474</v>
          </cell>
          <cell r="T287">
            <v>1</v>
          </cell>
          <cell r="U287">
            <v>45536</v>
          </cell>
          <cell r="V287" t="str">
            <v>调入</v>
          </cell>
          <cell r="W287">
            <v>17398584261</v>
          </cell>
          <cell r="X287" t="str">
            <v>胡建序</v>
          </cell>
          <cell r="Y287">
            <v>18330706267</v>
          </cell>
          <cell r="Z287" t="str">
            <v>中专</v>
          </cell>
          <cell r="AA287">
            <v>44547</v>
          </cell>
          <cell r="AB287" t="str">
            <v>黄骅职业技术学校</v>
          </cell>
          <cell r="AC287" t="str">
            <v>汽修</v>
          </cell>
          <cell r="AD287" t="str">
            <v>统招</v>
          </cell>
          <cell r="AE287" t="str">
            <v>中专</v>
          </cell>
          <cell r="AF287">
            <v>44547</v>
          </cell>
          <cell r="AG287" t="str">
            <v>黄骅职业技术学校</v>
          </cell>
          <cell r="AH287" t="str">
            <v>汽修</v>
          </cell>
          <cell r="AI287" t="str">
            <v>统招</v>
          </cell>
          <cell r="AJ287" t="str">
            <v>汉</v>
          </cell>
          <cell r="AK287" t="str">
            <v>群众</v>
          </cell>
          <cell r="AL287" t="str">
            <v>未婚</v>
          </cell>
          <cell r="AM287" t="str">
            <v>2004-02-17</v>
          </cell>
          <cell r="AN287">
            <v>21</v>
          </cell>
          <cell r="AO287">
            <v>44531</v>
          </cell>
          <cell r="AP287" t="str">
            <v>河北</v>
          </cell>
          <cell r="AQ287" t="str">
            <v>河北省黄骅市羊二庄镇西段庄村230号</v>
          </cell>
        </row>
        <row r="288">
          <cell r="C288" t="str">
            <v>滕克强</v>
          </cell>
          <cell r="D288" t="str">
            <v>男</v>
          </cell>
          <cell r="E288" t="str">
            <v>中台</v>
          </cell>
          <cell r="F288" t="str">
            <v>河北光华荣昌汽车部件有限公司</v>
          </cell>
          <cell r="G288" t="str">
            <v>河北工艺工程部</v>
          </cell>
          <cell r="H288" t="str">
            <v>工艺工程部</v>
          </cell>
          <cell r="I288" t="str">
            <v>主管工程师（3.1平台）</v>
          </cell>
          <cell r="J288" t="str">
            <v>中级工程师</v>
          </cell>
          <cell r="K288" t="str">
            <v>河北</v>
          </cell>
          <cell r="L288" t="str">
            <v>河北工厂</v>
          </cell>
          <cell r="M288" t="str">
            <v>劳动合同</v>
          </cell>
          <cell r="N288" t="str">
            <v>是</v>
          </cell>
          <cell r="O288" t="str">
            <v>否</v>
          </cell>
          <cell r="P288" t="str">
            <v>正式工</v>
          </cell>
          <cell r="Q288" t="str">
            <v>技术类</v>
          </cell>
          <cell r="R288" t="str">
            <v>间接人员</v>
          </cell>
          <cell r="S288">
            <v>45495</v>
          </cell>
          <cell r="T288">
            <v>1</v>
          </cell>
        </row>
        <row r="288">
          <cell r="W288">
            <v>13930710910</v>
          </cell>
          <cell r="X288" t="str">
            <v>王慧娟</v>
          </cell>
          <cell r="Y288">
            <v>15194708886</v>
          </cell>
          <cell r="Z288" t="str">
            <v>本科</v>
          </cell>
          <cell r="AA288">
            <v>39600</v>
          </cell>
          <cell r="AB288" t="str">
            <v>河北工程大学</v>
          </cell>
          <cell r="AC288" t="str">
            <v>材料成型机控制工程</v>
          </cell>
          <cell r="AD288" t="str">
            <v>统招</v>
          </cell>
          <cell r="AE288" t="str">
            <v>本科</v>
          </cell>
          <cell r="AF288">
            <v>39600</v>
          </cell>
          <cell r="AG288" t="str">
            <v>河北工程大学</v>
          </cell>
          <cell r="AH288" t="str">
            <v>材料成型机控制工程</v>
          </cell>
          <cell r="AI288" t="str">
            <v>统招</v>
          </cell>
          <cell r="AJ288" t="str">
            <v>汉</v>
          </cell>
          <cell r="AK288" t="str">
            <v>党员</v>
          </cell>
          <cell r="AL288" t="str">
            <v>已婚</v>
          </cell>
          <cell r="AM288" t="str">
            <v>1986-01-28</v>
          </cell>
          <cell r="AN288">
            <v>39</v>
          </cell>
          <cell r="AO288">
            <v>39630</v>
          </cell>
          <cell r="AP288" t="str">
            <v>河北</v>
          </cell>
          <cell r="AQ288" t="str">
            <v>河北省黄骅市常郭镇后王桥村</v>
          </cell>
        </row>
        <row r="289">
          <cell r="C289" t="str">
            <v>范秀花</v>
          </cell>
          <cell r="D289" t="str">
            <v>女</v>
          </cell>
          <cell r="E289" t="str">
            <v>前台</v>
          </cell>
          <cell r="F289" t="str">
            <v>河北光华荣昌汽车部件有限公司</v>
          </cell>
          <cell r="G289" t="str">
            <v>座椅事业一部--金属件厂</v>
          </cell>
          <cell r="H289" t="str">
            <v>焊接车间</v>
          </cell>
          <cell r="I289" t="str">
            <v>摆件工</v>
          </cell>
          <cell r="J289" t="str">
            <v>/</v>
          </cell>
          <cell r="K289" t="str">
            <v>河北</v>
          </cell>
          <cell r="L289" t="str">
            <v>天津宏达翔科技有限公司</v>
          </cell>
          <cell r="M289" t="str">
            <v>劳务派遣</v>
          </cell>
          <cell r="N289" t="str">
            <v>是</v>
          </cell>
          <cell r="O289" t="str">
            <v>否</v>
          </cell>
          <cell r="P289" t="str">
            <v>劳务派遣</v>
          </cell>
          <cell r="Q289" t="str">
            <v>生产类</v>
          </cell>
          <cell r="R289" t="str">
            <v>直接人员</v>
          </cell>
          <cell r="S289">
            <v>45516</v>
          </cell>
          <cell r="T289">
            <v>1</v>
          </cell>
        </row>
        <row r="289">
          <cell r="W289">
            <v>15732736330</v>
          </cell>
        </row>
        <row r="289">
          <cell r="Y289" t="str">
            <v>198633790789</v>
          </cell>
        </row>
        <row r="289">
          <cell r="AJ289" t="str">
            <v>汉</v>
          </cell>
          <cell r="AK289" t="str">
            <v>群众</v>
          </cell>
          <cell r="AL289" t="str">
            <v>已婚</v>
          </cell>
          <cell r="AM289" t="str">
            <v>1969-12-04</v>
          </cell>
          <cell r="AN289">
            <v>55</v>
          </cell>
        </row>
        <row r="289">
          <cell r="AP289" t="str">
            <v>河北</v>
          </cell>
          <cell r="AQ289" t="str">
            <v>河北省黄骅市文化路中心小区948号</v>
          </cell>
        </row>
        <row r="290">
          <cell r="C290" t="str">
            <v>刘娟娟</v>
          </cell>
          <cell r="D290" t="str">
            <v>女</v>
          </cell>
          <cell r="E290" t="str">
            <v>前台</v>
          </cell>
          <cell r="F290" t="str">
            <v>河北光华荣昌汽车部件有限公司</v>
          </cell>
          <cell r="G290" t="str">
            <v>座椅事业一部--金属件厂</v>
          </cell>
          <cell r="H290" t="str">
            <v>焊接车间</v>
          </cell>
          <cell r="I290" t="str">
            <v>摆件工</v>
          </cell>
          <cell r="J290" t="str">
            <v>/</v>
          </cell>
          <cell r="K290" t="str">
            <v>河北</v>
          </cell>
          <cell r="L290" t="str">
            <v>天津宏达翔科技有限公司</v>
          </cell>
          <cell r="M290" t="str">
            <v>劳务派遣</v>
          </cell>
          <cell r="N290" t="str">
            <v>是</v>
          </cell>
          <cell r="O290" t="str">
            <v>否</v>
          </cell>
          <cell r="P290" t="str">
            <v>劳务派遣</v>
          </cell>
          <cell r="Q290" t="str">
            <v>生产类</v>
          </cell>
          <cell r="R290" t="str">
            <v>直接人员</v>
          </cell>
          <cell r="S290">
            <v>45531</v>
          </cell>
          <cell r="T290">
            <v>1</v>
          </cell>
        </row>
        <row r="290">
          <cell r="W290">
            <v>13731739365</v>
          </cell>
          <cell r="X290" t="str">
            <v>薛亮</v>
          </cell>
          <cell r="Y290">
            <v>18631709460</v>
          </cell>
          <cell r="Z290" t="str">
            <v>初中</v>
          </cell>
        </row>
        <row r="290">
          <cell r="AE290" t="str">
            <v>初中</v>
          </cell>
          <cell r="AF290">
            <v>37043</v>
          </cell>
          <cell r="AG290" t="str">
            <v>官庄中学</v>
          </cell>
        </row>
        <row r="290">
          <cell r="AJ290" t="str">
            <v>汉</v>
          </cell>
          <cell r="AK290" t="str">
            <v>群众</v>
          </cell>
          <cell r="AL290" t="str">
            <v>已婚</v>
          </cell>
          <cell r="AM290" t="str">
            <v>1985-05-12</v>
          </cell>
          <cell r="AN290">
            <v>40</v>
          </cell>
          <cell r="AO290">
            <v>2004</v>
          </cell>
          <cell r="AP290" t="str">
            <v>河北</v>
          </cell>
          <cell r="AQ290" t="str">
            <v>河北省黄骅市官庄乡西排村</v>
          </cell>
        </row>
        <row r="291">
          <cell r="C291" t="str">
            <v>陈婷</v>
          </cell>
          <cell r="D291" t="str">
            <v>女</v>
          </cell>
          <cell r="E291" t="str">
            <v>前台</v>
          </cell>
          <cell r="F291" t="str">
            <v>河北光华荣昌汽车部件有限公司</v>
          </cell>
          <cell r="G291" t="str">
            <v>座椅事业一部--座椅厂</v>
          </cell>
          <cell r="H291" t="str">
            <v>发泡车间</v>
          </cell>
          <cell r="I291" t="str">
            <v>李尔现场服务</v>
          </cell>
          <cell r="J291" t="str">
            <v>/</v>
          </cell>
          <cell r="K291" t="str">
            <v>保定</v>
          </cell>
          <cell r="L291" t="str">
            <v>天津宏达翔科技有限公司</v>
          </cell>
          <cell r="M291" t="str">
            <v>劳务派遣</v>
          </cell>
          <cell r="N291" t="str">
            <v>否</v>
          </cell>
          <cell r="O291" t="str">
            <v>否</v>
          </cell>
          <cell r="P291" t="str">
            <v>劳务派遣</v>
          </cell>
          <cell r="Q291" t="str">
            <v>生产类</v>
          </cell>
          <cell r="R291" t="str">
            <v>直接人员</v>
          </cell>
          <cell r="S291">
            <v>45536</v>
          </cell>
          <cell r="T291">
            <v>1</v>
          </cell>
        </row>
        <row r="291">
          <cell r="W291">
            <v>15175741402</v>
          </cell>
          <cell r="X291" t="str">
            <v>夫妻</v>
          </cell>
          <cell r="Y291">
            <v>13731247201</v>
          </cell>
          <cell r="Z291" t="str">
            <v>中专</v>
          </cell>
        </row>
        <row r="291">
          <cell r="AB291" t="str">
            <v>定州市职业技术教育</v>
          </cell>
          <cell r="AC291" t="str">
            <v>电气运行与维修</v>
          </cell>
        </row>
        <row r="291">
          <cell r="AE291" t="str">
            <v>中专</v>
          </cell>
        </row>
        <row r="291">
          <cell r="AG291" t="str">
            <v>定州市职业技术教育</v>
          </cell>
          <cell r="AH291" t="str">
            <v>电气运行与维修</v>
          </cell>
          <cell r="AI291" t="str">
            <v>统招</v>
          </cell>
          <cell r="AJ291" t="str">
            <v>汉</v>
          </cell>
          <cell r="AK291" t="str">
            <v>群众</v>
          </cell>
          <cell r="AL291" t="str">
            <v>已婚</v>
          </cell>
          <cell r="AM291" t="str">
            <v>1993-05-02</v>
          </cell>
          <cell r="AN291">
            <v>32</v>
          </cell>
          <cell r="AO291">
            <v>43252</v>
          </cell>
          <cell r="AP291" t="str">
            <v>河北</v>
          </cell>
          <cell r="AQ291" t="str">
            <v>河北省定州市明月店镇寨西店村西街303号</v>
          </cell>
        </row>
        <row r="292">
          <cell r="C292" t="str">
            <v>李静</v>
          </cell>
          <cell r="D292" t="str">
            <v>女</v>
          </cell>
          <cell r="E292" t="str">
            <v>前台</v>
          </cell>
          <cell r="F292" t="str">
            <v>河北光华荣昌汽车部件有限公司</v>
          </cell>
          <cell r="G292" t="str">
            <v>后视镜事业部</v>
          </cell>
          <cell r="H292" t="str">
            <v>后视镜组装车间</v>
          </cell>
          <cell r="I292" t="str">
            <v>组装工</v>
          </cell>
          <cell r="J292" t="str">
            <v>/</v>
          </cell>
          <cell r="K292" t="str">
            <v>河北</v>
          </cell>
          <cell r="L292" t="str">
            <v>河北工厂</v>
          </cell>
          <cell r="M292" t="str">
            <v>劳动合同</v>
          </cell>
          <cell r="N292" t="str">
            <v>是</v>
          </cell>
          <cell r="O292" t="str">
            <v>否</v>
          </cell>
          <cell r="P292" t="str">
            <v>正式工</v>
          </cell>
          <cell r="Q292" t="str">
            <v>生产类</v>
          </cell>
          <cell r="R292" t="str">
            <v>直接人员</v>
          </cell>
          <cell r="S292">
            <v>45915</v>
          </cell>
          <cell r="T292">
            <v>0</v>
          </cell>
          <cell r="U292">
            <v>45915</v>
          </cell>
          <cell r="V292" t="str">
            <v>调入</v>
          </cell>
          <cell r="W292" t="str">
            <v>15100791996</v>
          </cell>
          <cell r="X292" t="str">
            <v>韩敏东</v>
          </cell>
          <cell r="Y292" t="str">
            <v>13930759813</v>
          </cell>
          <cell r="Z292" t="str">
            <v>初中</v>
          </cell>
          <cell r="AA292" t="str">
            <v>2011年</v>
          </cell>
        </row>
        <row r="292">
          <cell r="AE292" t="str">
            <v>初中</v>
          </cell>
          <cell r="AF292" t="str">
            <v>2011年</v>
          </cell>
        </row>
        <row r="292">
          <cell r="AJ292" t="str">
            <v>汉</v>
          </cell>
          <cell r="AK292" t="str">
            <v>群众</v>
          </cell>
          <cell r="AL292" t="str">
            <v>已婚</v>
          </cell>
          <cell r="AM292" t="str">
            <v>1995-04-06</v>
          </cell>
          <cell r="AN292">
            <v>30</v>
          </cell>
        </row>
        <row r="292">
          <cell r="AP292" t="str">
            <v>河北</v>
          </cell>
          <cell r="AQ292" t="str">
            <v>河北省黄骅市南排河镇</v>
          </cell>
        </row>
        <row r="293">
          <cell r="C293" t="str">
            <v>孙明明</v>
          </cell>
          <cell r="D293" t="str">
            <v>女</v>
          </cell>
          <cell r="E293" t="str">
            <v>前台</v>
          </cell>
          <cell r="F293" t="str">
            <v>河北光华荣昌汽车部件有限公司</v>
          </cell>
          <cell r="G293" t="str">
            <v>座椅事业一部--金属件厂</v>
          </cell>
          <cell r="H293" t="str">
            <v>焊接车间</v>
          </cell>
          <cell r="I293" t="str">
            <v>摆件工</v>
          </cell>
          <cell r="J293" t="str">
            <v>/</v>
          </cell>
          <cell r="K293" t="str">
            <v>河北</v>
          </cell>
          <cell r="L293" t="str">
            <v>天津宏达翔科技有限公司</v>
          </cell>
          <cell r="M293" t="str">
            <v>劳务派遣</v>
          </cell>
          <cell r="N293" t="str">
            <v>否</v>
          </cell>
          <cell r="O293" t="str">
            <v>否</v>
          </cell>
          <cell r="P293" t="str">
            <v>劳务派遣</v>
          </cell>
          <cell r="Q293" t="str">
            <v>生产类</v>
          </cell>
          <cell r="R293" t="str">
            <v>直接人员</v>
          </cell>
          <cell r="S293">
            <v>45537</v>
          </cell>
          <cell r="T293">
            <v>1</v>
          </cell>
        </row>
        <row r="293">
          <cell r="W293">
            <v>13127379865</v>
          </cell>
          <cell r="X293" t="str">
            <v>柴爱霞</v>
          </cell>
          <cell r="Y293">
            <v>18034175675</v>
          </cell>
          <cell r="Z293" t="str">
            <v>初中</v>
          </cell>
          <cell r="AA293">
            <v>2001</v>
          </cell>
          <cell r="AB293" t="str">
            <v>官庄中小学</v>
          </cell>
        </row>
        <row r="293">
          <cell r="AE293" t="str">
            <v>初中</v>
          </cell>
          <cell r="AF293">
            <v>2001</v>
          </cell>
          <cell r="AG293" t="str">
            <v>官庄中小学</v>
          </cell>
        </row>
        <row r="293">
          <cell r="AJ293" t="str">
            <v>汉</v>
          </cell>
          <cell r="AK293" t="str">
            <v>群众</v>
          </cell>
          <cell r="AL293" t="str">
            <v>已婚</v>
          </cell>
          <cell r="AM293" t="str">
            <v>1984-10-15</v>
          </cell>
          <cell r="AN293">
            <v>41</v>
          </cell>
          <cell r="AO293">
            <v>2002</v>
          </cell>
          <cell r="AP293" t="str">
            <v>河北</v>
          </cell>
          <cell r="AQ293" t="str">
            <v>河北黄骅市官庄乡西排村196号</v>
          </cell>
        </row>
        <row r="294">
          <cell r="C294" t="str">
            <v>任玉环</v>
          </cell>
          <cell r="D294" t="str">
            <v>女</v>
          </cell>
          <cell r="E294" t="str">
            <v>中台</v>
          </cell>
          <cell r="F294" t="str">
            <v>河北光华荣昌汽车部件有限公司</v>
          </cell>
          <cell r="G294" t="str">
            <v>河北综合管理部</v>
          </cell>
          <cell r="H294" t="str">
            <v>行政管理科</v>
          </cell>
          <cell r="I294" t="str">
            <v>勤杂工</v>
          </cell>
          <cell r="J294" t="str">
            <v>/</v>
          </cell>
          <cell r="K294" t="str">
            <v>河北</v>
          </cell>
          <cell r="L294" t="str">
            <v>天津宏达翔科技有限公司</v>
          </cell>
          <cell r="M294" t="str">
            <v>劳务派遣</v>
          </cell>
          <cell r="N294" t="str">
            <v>否</v>
          </cell>
          <cell r="O294" t="str">
            <v>否</v>
          </cell>
          <cell r="P294" t="str">
            <v>劳务派遣</v>
          </cell>
          <cell r="Q294" t="str">
            <v>行政类</v>
          </cell>
          <cell r="R294" t="str">
            <v>间接人员</v>
          </cell>
          <cell r="S294">
            <v>45542</v>
          </cell>
          <cell r="T294">
            <v>1</v>
          </cell>
        </row>
        <row r="294">
          <cell r="W294">
            <v>18330748497</v>
          </cell>
          <cell r="X294" t="str">
            <v>任玉藏</v>
          </cell>
          <cell r="Y294">
            <v>15620979058</v>
          </cell>
          <cell r="Z294" t="str">
            <v>初中</v>
          </cell>
          <cell r="AA294">
            <v>1997</v>
          </cell>
          <cell r="AB294" t="str">
            <v>前韩村中学</v>
          </cell>
        </row>
        <row r="294">
          <cell r="AE294" t="str">
            <v>初中</v>
          </cell>
          <cell r="AF294">
            <v>1997</v>
          </cell>
          <cell r="AG294" t="str">
            <v>前韩村中学</v>
          </cell>
        </row>
        <row r="294">
          <cell r="AJ294" t="str">
            <v>汉</v>
          </cell>
          <cell r="AK294" t="str">
            <v>群众</v>
          </cell>
          <cell r="AL294" t="str">
            <v>已婚</v>
          </cell>
          <cell r="AM294" t="str">
            <v>1980-03-18</v>
          </cell>
          <cell r="AN294">
            <v>45</v>
          </cell>
        </row>
        <row r="294">
          <cell r="AP294" t="str">
            <v>河北</v>
          </cell>
          <cell r="AQ294" t="str">
            <v>河北黄骅市吕桥镇小王庄村109号</v>
          </cell>
        </row>
        <row r="295">
          <cell r="C295" t="str">
            <v>夏旭</v>
          </cell>
          <cell r="D295" t="str">
            <v>女</v>
          </cell>
          <cell r="E295" t="str">
            <v>前台</v>
          </cell>
          <cell r="F295" t="str">
            <v>河北光华荣昌汽车部件有限公司</v>
          </cell>
          <cell r="G295" t="str">
            <v>座椅事业一部--座椅厂</v>
          </cell>
          <cell r="H295" t="str">
            <v>缝纫车间</v>
          </cell>
          <cell r="I295" t="str">
            <v>缝纫工</v>
          </cell>
          <cell r="J295" t="str">
            <v>/</v>
          </cell>
          <cell r="K295" t="str">
            <v>河北</v>
          </cell>
          <cell r="L295" t="str">
            <v>河北工厂</v>
          </cell>
          <cell r="M295" t="str">
            <v>劳务合同</v>
          </cell>
          <cell r="N295" t="str">
            <v>是</v>
          </cell>
          <cell r="O295" t="str">
            <v>否</v>
          </cell>
          <cell r="P295" t="str">
            <v>正式工</v>
          </cell>
          <cell r="Q295" t="str">
            <v>生产类</v>
          </cell>
          <cell r="R295" t="str">
            <v>直接人员</v>
          </cell>
          <cell r="S295">
            <v>45561</v>
          </cell>
          <cell r="T295">
            <v>1</v>
          </cell>
          <cell r="U295">
            <v>45748</v>
          </cell>
          <cell r="V295" t="str">
            <v>调入</v>
          </cell>
          <cell r="W295" t="str">
            <v>15631759795</v>
          </cell>
          <cell r="X295" t="str">
            <v>马阔</v>
          </cell>
          <cell r="Y295">
            <v>17631759795</v>
          </cell>
          <cell r="Z295" t="str">
            <v>初中</v>
          </cell>
        </row>
        <row r="295">
          <cell r="AE295" t="str">
            <v>初中</v>
          </cell>
        </row>
        <row r="295">
          <cell r="AJ295" t="str">
            <v>汉</v>
          </cell>
          <cell r="AK295" t="str">
            <v>群众</v>
          </cell>
          <cell r="AL295" t="str">
            <v>已婚</v>
          </cell>
          <cell r="AM295" t="str">
            <v>1996-05-08</v>
          </cell>
          <cell r="AN295">
            <v>29</v>
          </cell>
        </row>
        <row r="295">
          <cell r="AP295" t="str">
            <v>河北</v>
          </cell>
          <cell r="AQ295" t="str">
            <v>河北省黄骅市旧城镇西大庄村120号</v>
          </cell>
        </row>
        <row r="296">
          <cell r="C296" t="str">
            <v>秦耀政</v>
          </cell>
          <cell r="D296" t="str">
            <v>男</v>
          </cell>
          <cell r="E296" t="str">
            <v>前台</v>
          </cell>
          <cell r="F296" t="str">
            <v>河北光华荣昌汽车部件有限公司</v>
          </cell>
          <cell r="G296" t="str">
            <v>座椅事业一部--金属件厂</v>
          </cell>
          <cell r="H296" t="str">
            <v>焊接车间</v>
          </cell>
          <cell r="I296" t="str">
            <v>摆件工</v>
          </cell>
          <cell r="J296" t="str">
            <v>/</v>
          </cell>
          <cell r="K296" t="str">
            <v>河北</v>
          </cell>
          <cell r="L296" t="str">
            <v>天津宏达翔科技有限公司</v>
          </cell>
          <cell r="M296" t="str">
            <v>劳务派遣</v>
          </cell>
          <cell r="N296" t="str">
            <v>否</v>
          </cell>
          <cell r="O296" t="str">
            <v>否</v>
          </cell>
          <cell r="P296" t="str">
            <v>劳务派遣</v>
          </cell>
          <cell r="Q296" t="str">
            <v>生产类</v>
          </cell>
          <cell r="R296" t="str">
            <v>直接人员</v>
          </cell>
          <cell r="S296">
            <v>45583</v>
          </cell>
          <cell r="T296">
            <v>1</v>
          </cell>
        </row>
        <row r="296">
          <cell r="W296">
            <v>18931755237</v>
          </cell>
          <cell r="X296" t="str">
            <v>谢翠兰</v>
          </cell>
          <cell r="Y296">
            <v>13722701084</v>
          </cell>
          <cell r="Z296" t="str">
            <v>高中</v>
          </cell>
          <cell r="AA296">
            <v>2023</v>
          </cell>
        </row>
        <row r="296">
          <cell r="AE296" t="str">
            <v>高中</v>
          </cell>
          <cell r="AF296">
            <v>2023</v>
          </cell>
        </row>
        <row r="296">
          <cell r="AJ296" t="str">
            <v>汉</v>
          </cell>
          <cell r="AK296" t="str">
            <v>群众</v>
          </cell>
          <cell r="AL296" t="str">
            <v>未婚</v>
          </cell>
          <cell r="AM296" t="str">
            <v>2005-03-08</v>
          </cell>
          <cell r="AN296">
            <v>20</v>
          </cell>
          <cell r="AO296">
            <v>2024</v>
          </cell>
          <cell r="AP296" t="str">
            <v>河北</v>
          </cell>
          <cell r="AQ296" t="str">
            <v>河北省黄骅市官庄乡北排村064号</v>
          </cell>
        </row>
        <row r="297">
          <cell r="C297" t="str">
            <v>邓榆</v>
          </cell>
          <cell r="D297" t="str">
            <v>男</v>
          </cell>
          <cell r="E297" t="str">
            <v>前台</v>
          </cell>
          <cell r="F297" t="str">
            <v>河北光华荣昌汽车部件有限公司</v>
          </cell>
          <cell r="G297" t="str">
            <v>座椅事业一部--金属件厂</v>
          </cell>
          <cell r="H297" t="str">
            <v>焊接车间</v>
          </cell>
          <cell r="I297" t="str">
            <v>焊接夹具保全</v>
          </cell>
          <cell r="J297" t="str">
            <v>/</v>
          </cell>
          <cell r="K297" t="str">
            <v>河北</v>
          </cell>
          <cell r="L297" t="str">
            <v>河北工厂</v>
          </cell>
          <cell r="M297" t="str">
            <v>劳动合同</v>
          </cell>
          <cell r="N297" t="str">
            <v>是</v>
          </cell>
          <cell r="O297" t="str">
            <v>否</v>
          </cell>
          <cell r="P297" t="str">
            <v>正式工</v>
          </cell>
          <cell r="Q297" t="str">
            <v>生产类</v>
          </cell>
          <cell r="R297" t="str">
            <v>直接人员</v>
          </cell>
          <cell r="S297">
            <v>45589</v>
          </cell>
          <cell r="T297">
            <v>1</v>
          </cell>
          <cell r="U297">
            <v>45908</v>
          </cell>
          <cell r="V297" t="str">
            <v>调入</v>
          </cell>
          <cell r="W297">
            <v>18713091777</v>
          </cell>
          <cell r="X297" t="str">
            <v>杨梦涵</v>
          </cell>
          <cell r="Y297">
            <v>18333711311</v>
          </cell>
          <cell r="Z297" t="str">
            <v>中专</v>
          </cell>
          <cell r="AA297">
            <v>44547</v>
          </cell>
          <cell r="AB297" t="str">
            <v>中捷职业技术学院</v>
          </cell>
          <cell r="AC297" t="str">
            <v>电商</v>
          </cell>
          <cell r="AD297" t="str">
            <v>统招</v>
          </cell>
          <cell r="AE297" t="str">
            <v>中专</v>
          </cell>
          <cell r="AF297">
            <v>44547</v>
          </cell>
          <cell r="AG297" t="str">
            <v>中捷职业技术学院</v>
          </cell>
          <cell r="AH297" t="str">
            <v>电商</v>
          </cell>
          <cell r="AI297" t="str">
            <v>统招</v>
          </cell>
          <cell r="AJ297" t="str">
            <v>汉</v>
          </cell>
          <cell r="AK297" t="str">
            <v>群众</v>
          </cell>
          <cell r="AL297" t="str">
            <v>已婚</v>
          </cell>
          <cell r="AM297" t="str">
            <v>2002-08-27</v>
          </cell>
          <cell r="AN297">
            <v>23</v>
          </cell>
          <cell r="AO297">
            <v>43435</v>
          </cell>
          <cell r="AP297" t="str">
            <v>河北</v>
          </cell>
          <cell r="AQ297" t="str">
            <v>河北省黄骅市常郭镇前王桥村458号</v>
          </cell>
        </row>
        <row r="298">
          <cell r="C298" t="str">
            <v>刘英浩</v>
          </cell>
          <cell r="D298" t="str">
            <v>男</v>
          </cell>
          <cell r="E298" t="str">
            <v>前台</v>
          </cell>
          <cell r="F298" t="str">
            <v>河北光华荣昌汽车部件有限公司</v>
          </cell>
          <cell r="G298" t="str">
            <v>座椅事业一部--座椅厂</v>
          </cell>
          <cell r="H298" t="str">
            <v>发泡车间</v>
          </cell>
          <cell r="I298" t="str">
            <v>发泡工</v>
          </cell>
          <cell r="J298" t="str">
            <v>/</v>
          </cell>
          <cell r="K298" t="str">
            <v>河北</v>
          </cell>
          <cell r="L298" t="str">
            <v>河北工厂</v>
          </cell>
          <cell r="M298" t="str">
            <v>劳动合同</v>
          </cell>
          <cell r="N298" t="str">
            <v>否</v>
          </cell>
          <cell r="O298" t="str">
            <v>否</v>
          </cell>
          <cell r="P298" t="str">
            <v>正式工</v>
          </cell>
          <cell r="Q298" t="str">
            <v>生产类</v>
          </cell>
          <cell r="R298" t="str">
            <v>直接人员</v>
          </cell>
          <cell r="S298">
            <v>45595</v>
          </cell>
          <cell r="T298">
            <v>1</v>
          </cell>
          <cell r="U298">
            <v>45748</v>
          </cell>
          <cell r="V298" t="str">
            <v>调入</v>
          </cell>
          <cell r="W298" t="str">
            <v>18630752145</v>
          </cell>
          <cell r="X298" t="str">
            <v>赵帅</v>
          </cell>
          <cell r="Y298">
            <v>18203309938</v>
          </cell>
          <cell r="Z298" t="str">
            <v>中专</v>
          </cell>
          <cell r="AA298" t="str">
            <v>2022年10月20号</v>
          </cell>
          <cell r="AB298" t="str">
            <v>石家庄通达铁路学院</v>
          </cell>
        </row>
        <row r="298">
          <cell r="AE298" t="str">
            <v>中专</v>
          </cell>
          <cell r="AF298" t="str">
            <v>2022年10月20号</v>
          </cell>
          <cell r="AG298" t="str">
            <v>石家庄通达铁路学院</v>
          </cell>
          <cell r="AH298" t="str">
            <v>机电</v>
          </cell>
        </row>
        <row r="298">
          <cell r="AJ298" t="str">
            <v>汉</v>
          </cell>
          <cell r="AK298" t="str">
            <v>群众</v>
          </cell>
          <cell r="AL298" t="str">
            <v>未婚</v>
          </cell>
          <cell r="AM298" t="str">
            <v>2005-01-25</v>
          </cell>
          <cell r="AN298">
            <v>20</v>
          </cell>
        </row>
        <row r="298">
          <cell r="AP298" t="str">
            <v>河北</v>
          </cell>
          <cell r="AQ298" t="str">
            <v>河北省黄骅市黄骅镇大仁村78号</v>
          </cell>
        </row>
        <row r="299">
          <cell r="C299" t="str">
            <v>胡翠翠</v>
          </cell>
          <cell r="D299" t="str">
            <v>女</v>
          </cell>
          <cell r="E299" t="str">
            <v>前台</v>
          </cell>
          <cell r="F299" t="str">
            <v>河北光华荣昌汽车部件有限公司</v>
          </cell>
          <cell r="G299" t="str">
            <v>座椅事业一部--金属件厂</v>
          </cell>
          <cell r="H299" t="str">
            <v>焊接车间</v>
          </cell>
          <cell r="I299" t="str">
            <v>摆件工</v>
          </cell>
          <cell r="J299" t="str">
            <v>/</v>
          </cell>
          <cell r="K299" t="str">
            <v>河北</v>
          </cell>
          <cell r="L299" t="str">
            <v>天津宏达翔科技有限公司</v>
          </cell>
          <cell r="M299" t="str">
            <v>劳务派遣</v>
          </cell>
          <cell r="N299" t="str">
            <v>否</v>
          </cell>
          <cell r="O299" t="str">
            <v>否</v>
          </cell>
          <cell r="P299" t="str">
            <v>劳务派遣</v>
          </cell>
          <cell r="Q299" t="str">
            <v>生产类</v>
          </cell>
          <cell r="R299" t="str">
            <v>直接人员</v>
          </cell>
          <cell r="S299">
            <v>45597</v>
          </cell>
          <cell r="T299">
            <v>1</v>
          </cell>
        </row>
        <row r="299">
          <cell r="W299">
            <v>18032735352</v>
          </cell>
          <cell r="X299" t="str">
            <v>王超</v>
          </cell>
          <cell r="Y299">
            <v>18131709598</v>
          </cell>
          <cell r="Z299" t="str">
            <v>初中</v>
          </cell>
          <cell r="AA299">
            <v>1999</v>
          </cell>
          <cell r="AB299" t="str">
            <v>大童子中学</v>
          </cell>
        </row>
        <row r="299">
          <cell r="AJ299" t="str">
            <v>汉</v>
          </cell>
          <cell r="AK299" t="str">
            <v>群众</v>
          </cell>
          <cell r="AL299" t="str">
            <v>已婚</v>
          </cell>
          <cell r="AM299" t="str">
            <v>1983-04-25</v>
          </cell>
          <cell r="AN299">
            <v>42</v>
          </cell>
          <cell r="AO299">
            <v>2001</v>
          </cell>
          <cell r="AP299" t="str">
            <v>河北</v>
          </cell>
          <cell r="AQ299" t="str">
            <v>河北省廊坊市大县城平舒镇大童子村北大街南侧11排5号</v>
          </cell>
        </row>
        <row r="300">
          <cell r="C300" t="str">
            <v>李亚欣</v>
          </cell>
          <cell r="D300" t="str">
            <v>女</v>
          </cell>
          <cell r="E300" t="str">
            <v>中台</v>
          </cell>
          <cell r="F300" t="str">
            <v>河北光华荣昌汽车部件有限公司</v>
          </cell>
          <cell r="G300" t="str">
            <v>河北工艺工程部</v>
          </cell>
          <cell r="H300" t="str">
            <v>试制车间</v>
          </cell>
          <cell r="I300" t="str">
            <v>检验兼库管员</v>
          </cell>
          <cell r="J300" t="str">
            <v>/</v>
          </cell>
          <cell r="K300" t="str">
            <v>河北</v>
          </cell>
          <cell r="L300" t="str">
            <v>河北工厂</v>
          </cell>
          <cell r="M300" t="str">
            <v>劳动合同</v>
          </cell>
          <cell r="N300" t="str">
            <v>是</v>
          </cell>
          <cell r="O300" t="str">
            <v>否</v>
          </cell>
          <cell r="P300" t="str">
            <v>正式工</v>
          </cell>
          <cell r="Q300" t="str">
            <v>质量类</v>
          </cell>
          <cell r="R300" t="str">
            <v>间接人员</v>
          </cell>
          <cell r="S300">
            <v>45610</v>
          </cell>
          <cell r="T300">
            <v>1</v>
          </cell>
        </row>
        <row r="300">
          <cell r="W300" t="str">
            <v>18232770912</v>
          </cell>
          <cell r="X300" t="str">
            <v>陈克军</v>
          </cell>
          <cell r="Y300">
            <v>17734145111</v>
          </cell>
          <cell r="Z300" t="str">
            <v>中专</v>
          </cell>
          <cell r="AA300">
            <v>41791</v>
          </cell>
          <cell r="AB300" t="str">
            <v>黄骅市职教中心</v>
          </cell>
          <cell r="AC300" t="str">
            <v>汽车应用与维修</v>
          </cell>
          <cell r="AD300" t="str">
            <v>统招</v>
          </cell>
          <cell r="AE300" t="str">
            <v>本科</v>
          </cell>
          <cell r="AF300">
            <v>43617</v>
          </cell>
          <cell r="AG300" t="str">
            <v>河北科技大学</v>
          </cell>
          <cell r="AH300" t="str">
            <v>财务管理</v>
          </cell>
          <cell r="AI300" t="str">
            <v>自考</v>
          </cell>
          <cell r="AJ300" t="str">
            <v>汉</v>
          </cell>
          <cell r="AK300" t="str">
            <v>群众</v>
          </cell>
          <cell r="AL300" t="str">
            <v>已婚</v>
          </cell>
          <cell r="AM300" t="str">
            <v>1996-01-08</v>
          </cell>
          <cell r="AN300">
            <v>29</v>
          </cell>
          <cell r="AO300" t="str">
            <v>2013-04</v>
          </cell>
          <cell r="AP300" t="str">
            <v>河北</v>
          </cell>
          <cell r="AQ300" t="str">
            <v>河北省石家庄市赵县谢庄乡林子村长寿胡同22号</v>
          </cell>
        </row>
        <row r="301">
          <cell r="C301" t="str">
            <v>许宝华</v>
          </cell>
          <cell r="D301" t="str">
            <v>男</v>
          </cell>
          <cell r="E301" t="str">
            <v>前台</v>
          </cell>
          <cell r="F301" t="str">
            <v>河北光华荣昌汽车部件有限公司</v>
          </cell>
          <cell r="G301" t="str">
            <v>座椅事业一部--座椅厂</v>
          </cell>
          <cell r="H301" t="str">
            <v>发泡车间</v>
          </cell>
          <cell r="I301" t="str">
            <v>李尔现场服务</v>
          </cell>
          <cell r="J301" t="str">
            <v>/</v>
          </cell>
          <cell r="K301" t="str">
            <v>保定</v>
          </cell>
          <cell r="L301" t="str">
            <v>天津宏达翔科技有限公司</v>
          </cell>
          <cell r="M301" t="str">
            <v>劳务派遣</v>
          </cell>
          <cell r="N301" t="str">
            <v>否</v>
          </cell>
          <cell r="O301" t="str">
            <v>否</v>
          </cell>
          <cell r="P301" t="str">
            <v>劳务派遣</v>
          </cell>
          <cell r="Q301" t="str">
            <v>生产类</v>
          </cell>
          <cell r="R301" t="str">
            <v>直接人员</v>
          </cell>
          <cell r="S301">
            <v>45612</v>
          </cell>
          <cell r="T301">
            <v>1</v>
          </cell>
        </row>
        <row r="301">
          <cell r="W301">
            <v>13831226614</v>
          </cell>
          <cell r="X301" t="str">
            <v>刘秀荣</v>
          </cell>
          <cell r="Y301">
            <v>13513226712</v>
          </cell>
          <cell r="Z301" t="str">
            <v>高中</v>
          </cell>
        </row>
        <row r="301">
          <cell r="AB301" t="str">
            <v>塘湖中学</v>
          </cell>
        </row>
        <row r="301">
          <cell r="AD301" t="str">
            <v>统招</v>
          </cell>
        </row>
        <row r="301">
          <cell r="AJ301" t="str">
            <v>汉</v>
          </cell>
          <cell r="AK301" t="str">
            <v>群众</v>
          </cell>
          <cell r="AL301" t="str">
            <v>已婚</v>
          </cell>
          <cell r="AM301" t="str">
            <v>1976-06-15</v>
          </cell>
          <cell r="AN301">
            <v>49</v>
          </cell>
          <cell r="AO301">
            <v>2011</v>
          </cell>
          <cell r="AP301" t="str">
            <v>河北</v>
          </cell>
          <cell r="AQ301" t="str">
            <v>河北省保定市易县塘湖镇北界安村327号</v>
          </cell>
        </row>
        <row r="302">
          <cell r="C302" t="str">
            <v>张欣</v>
          </cell>
          <cell r="D302" t="str">
            <v>女</v>
          </cell>
          <cell r="E302" t="str">
            <v>前台</v>
          </cell>
          <cell r="F302" t="str">
            <v>河北光华荣昌汽车部件有限公司</v>
          </cell>
          <cell r="G302" t="str">
            <v>后视镜事业部</v>
          </cell>
          <cell r="H302" t="str">
            <v>技术质量科</v>
          </cell>
          <cell r="I302" t="str">
            <v>巡检员</v>
          </cell>
          <cell r="J302" t="str">
            <v>/</v>
          </cell>
          <cell r="K302" t="str">
            <v>河北</v>
          </cell>
          <cell r="L302" t="str">
            <v>河北工厂</v>
          </cell>
          <cell r="M302" t="str">
            <v>劳动合同</v>
          </cell>
          <cell r="N302" t="str">
            <v>否</v>
          </cell>
          <cell r="O302" t="str">
            <v>否</v>
          </cell>
          <cell r="P302" t="str">
            <v>正式工</v>
          </cell>
          <cell r="Q302" t="str">
            <v>质量类</v>
          </cell>
          <cell r="R302" t="str">
            <v>直接人员</v>
          </cell>
          <cell r="S302">
            <v>45614</v>
          </cell>
          <cell r="T302">
            <v>1</v>
          </cell>
          <cell r="U302">
            <v>45901</v>
          </cell>
          <cell r="V302" t="str">
            <v>调入</v>
          </cell>
          <cell r="W302" t="str">
            <v>17332783213</v>
          </cell>
          <cell r="X302" t="str">
            <v>张砚军</v>
          </cell>
          <cell r="Y302">
            <v>15075718098</v>
          </cell>
          <cell r="Z302" t="str">
            <v>大专</v>
          </cell>
          <cell r="AA302">
            <v>44348</v>
          </cell>
          <cell r="AB302" t="str">
            <v>保定职业技术学院</v>
          </cell>
          <cell r="AC302" t="str">
            <v>物流管理</v>
          </cell>
        </row>
        <row r="302">
          <cell r="AE302" t="str">
            <v>大专</v>
          </cell>
        </row>
        <row r="302">
          <cell r="AJ302" t="str">
            <v>汉</v>
          </cell>
          <cell r="AK302" t="str">
            <v>群众</v>
          </cell>
          <cell r="AL302" t="str">
            <v>未婚</v>
          </cell>
          <cell r="AM302" t="str">
            <v>1999-08-20</v>
          </cell>
          <cell r="AN302">
            <v>26</v>
          </cell>
          <cell r="AO302">
            <v>44105</v>
          </cell>
          <cell r="AP302" t="str">
            <v>河北</v>
          </cell>
          <cell r="AQ302" t="str">
            <v>河北省沧州市孟村回族自治县高寨镇大许孝子村0682号</v>
          </cell>
        </row>
        <row r="303">
          <cell r="C303" t="str">
            <v>邓雨萌</v>
          </cell>
          <cell r="D303" t="str">
            <v>女</v>
          </cell>
          <cell r="E303" t="str">
            <v>前台</v>
          </cell>
          <cell r="F303" t="str">
            <v>河北光华荣昌汽车部件有限公司</v>
          </cell>
          <cell r="G303" t="str">
            <v>座椅事业一部--座椅厂</v>
          </cell>
          <cell r="H303" t="str">
            <v>缝纫车间</v>
          </cell>
          <cell r="I303" t="str">
            <v>缝纫工</v>
          </cell>
          <cell r="J303" t="str">
            <v>/</v>
          </cell>
          <cell r="K303" t="str">
            <v>河北</v>
          </cell>
          <cell r="L303" t="str">
            <v>沧州众智鑫成人力资源服务有限公司</v>
          </cell>
          <cell r="M303" t="str">
            <v>劳务派遣</v>
          </cell>
          <cell r="N303" t="str">
            <v>否</v>
          </cell>
          <cell r="O303" t="str">
            <v>否</v>
          </cell>
          <cell r="P303" t="str">
            <v>劳务派遣</v>
          </cell>
          <cell r="Q303" t="str">
            <v>生产类</v>
          </cell>
          <cell r="R303" t="str">
            <v>直接人员</v>
          </cell>
          <cell r="S303">
            <v>45622</v>
          </cell>
          <cell r="T303">
            <v>1</v>
          </cell>
          <cell r="U303">
            <v>45855</v>
          </cell>
          <cell r="V303" t="str">
            <v>调入</v>
          </cell>
          <cell r="W303" t="str">
            <v>15630703969</v>
          </cell>
          <cell r="X303" t="str">
            <v>邓喜春</v>
          </cell>
          <cell r="Y303">
            <v>15103375798</v>
          </cell>
          <cell r="Z303" t="str">
            <v>中专</v>
          </cell>
        </row>
        <row r="303">
          <cell r="AB303" t="str">
            <v>沧州技师学院</v>
          </cell>
          <cell r="AC303" t="str">
            <v>计算机</v>
          </cell>
        </row>
        <row r="303">
          <cell r="AE303" t="str">
            <v>中专</v>
          </cell>
        </row>
        <row r="303">
          <cell r="AJ303" t="str">
            <v>汉</v>
          </cell>
          <cell r="AK303" t="str">
            <v>群众</v>
          </cell>
          <cell r="AL303" t="str">
            <v>未婚</v>
          </cell>
          <cell r="AM303" t="str">
            <v>2002-06-15</v>
          </cell>
          <cell r="AN303">
            <v>23</v>
          </cell>
        </row>
        <row r="303">
          <cell r="AP303" t="str">
            <v>河北</v>
          </cell>
          <cell r="AQ303" t="str">
            <v>河北省沧州市海兴县高湾镇邓庄子村104号</v>
          </cell>
        </row>
        <row r="304">
          <cell r="C304" t="str">
            <v>张洪军</v>
          </cell>
          <cell r="D304" t="str">
            <v>男</v>
          </cell>
          <cell r="E304" t="str">
            <v>中台</v>
          </cell>
          <cell r="F304" t="str">
            <v>河北光华荣昌汽车部件有限公司</v>
          </cell>
          <cell r="G304" t="str">
            <v>河北综合管理部</v>
          </cell>
          <cell r="H304" t="str">
            <v>行政管理科</v>
          </cell>
          <cell r="I304" t="str">
            <v>食堂/厨师</v>
          </cell>
          <cell r="J304" t="str">
            <v>/</v>
          </cell>
          <cell r="K304" t="str">
            <v>河北</v>
          </cell>
          <cell r="L304" t="str">
            <v>天津宏达翔科技有限公司</v>
          </cell>
          <cell r="M304" t="str">
            <v>劳务派遣</v>
          </cell>
          <cell r="N304" t="str">
            <v>否</v>
          </cell>
          <cell r="O304" t="str">
            <v>否</v>
          </cell>
          <cell r="P304" t="str">
            <v>劳务派遣</v>
          </cell>
          <cell r="Q304" t="str">
            <v>行政类</v>
          </cell>
          <cell r="R304" t="str">
            <v>间接人员</v>
          </cell>
          <cell r="S304">
            <v>45636</v>
          </cell>
          <cell r="T304">
            <v>0</v>
          </cell>
        </row>
        <row r="304">
          <cell r="W304" t="str">
            <v>13785812748</v>
          </cell>
          <cell r="X304" t="str">
            <v>刘淑敏</v>
          </cell>
          <cell r="Y304">
            <v>13731741367</v>
          </cell>
        </row>
        <row r="304">
          <cell r="AJ304" t="str">
            <v>汉</v>
          </cell>
          <cell r="AK304" t="str">
            <v>群众</v>
          </cell>
          <cell r="AL304" t="str">
            <v>已婚</v>
          </cell>
          <cell r="AM304" t="str">
            <v>1979-08-06</v>
          </cell>
          <cell r="AN304">
            <v>46</v>
          </cell>
        </row>
        <row r="304">
          <cell r="AP304" t="str">
            <v>河北</v>
          </cell>
          <cell r="AQ304" t="str">
            <v>河北省黄骅市滕庄子乡大浪白村536号</v>
          </cell>
        </row>
        <row r="305">
          <cell r="C305" t="str">
            <v>孙学文</v>
          </cell>
          <cell r="D305" t="str">
            <v>男</v>
          </cell>
          <cell r="E305" t="str">
            <v>前台</v>
          </cell>
          <cell r="F305" t="str">
            <v>河北光华荣昌汽车部件有限公司</v>
          </cell>
          <cell r="G305" t="str">
            <v>座椅事业一部--金属件厂</v>
          </cell>
          <cell r="H305" t="str">
            <v>焊接车间</v>
          </cell>
          <cell r="I305" t="str">
            <v>摆件工</v>
          </cell>
          <cell r="J305" t="str">
            <v>/</v>
          </cell>
          <cell r="K305" t="str">
            <v>河北</v>
          </cell>
          <cell r="L305" t="str">
            <v>天津宏达翔科技有限公司</v>
          </cell>
          <cell r="M305" t="str">
            <v>劳务派遣</v>
          </cell>
          <cell r="N305" t="str">
            <v>否</v>
          </cell>
          <cell r="O305" t="str">
            <v>否</v>
          </cell>
          <cell r="P305" t="str">
            <v>劳务派遣</v>
          </cell>
          <cell r="Q305" t="str">
            <v>生产类</v>
          </cell>
          <cell r="R305" t="str">
            <v>直接人员</v>
          </cell>
          <cell r="S305">
            <v>45638</v>
          </cell>
          <cell r="T305">
            <v>0</v>
          </cell>
        </row>
        <row r="305">
          <cell r="W305">
            <v>19834115412</v>
          </cell>
          <cell r="X305" t="str">
            <v>王晓彦</v>
          </cell>
          <cell r="Y305">
            <v>18635379719</v>
          </cell>
          <cell r="Z305" t="str">
            <v>初中</v>
          </cell>
          <cell r="AA305">
            <v>2019</v>
          </cell>
          <cell r="AB305" t="str">
            <v>孙家庄中学</v>
          </cell>
        </row>
        <row r="305">
          <cell r="AJ305" t="str">
            <v>汉</v>
          </cell>
          <cell r="AK305" t="str">
            <v>群众</v>
          </cell>
          <cell r="AL305" t="str">
            <v>未婚</v>
          </cell>
          <cell r="AM305" t="str">
            <v>2006-04-30</v>
          </cell>
          <cell r="AN305">
            <v>19</v>
          </cell>
          <cell r="AO305">
            <v>2019</v>
          </cell>
          <cell r="AP305" t="str">
            <v>山西</v>
          </cell>
          <cell r="AQ305" t="str">
            <v>山西省盂县北下庄
獐儿坪村46号</v>
          </cell>
        </row>
        <row r="306">
          <cell r="C306" t="str">
            <v>郭俊文</v>
          </cell>
          <cell r="D306" t="str">
            <v>男</v>
          </cell>
          <cell r="E306" t="str">
            <v>前台</v>
          </cell>
          <cell r="F306" t="str">
            <v>河北光华荣昌汽车部件有限公司</v>
          </cell>
          <cell r="G306" t="str">
            <v>座椅事业一部--金属件厂</v>
          </cell>
          <cell r="H306" t="str">
            <v>焊接车间</v>
          </cell>
          <cell r="I306" t="str">
            <v>摆件工</v>
          </cell>
          <cell r="J306" t="str">
            <v>/</v>
          </cell>
          <cell r="K306" t="str">
            <v>河北</v>
          </cell>
          <cell r="L306" t="str">
            <v>天津宏达翔科技有限公司</v>
          </cell>
          <cell r="M306" t="str">
            <v>劳务派遣</v>
          </cell>
          <cell r="N306" t="str">
            <v>否</v>
          </cell>
          <cell r="O306" t="str">
            <v>否</v>
          </cell>
          <cell r="P306" t="str">
            <v>劳务派遣</v>
          </cell>
          <cell r="Q306" t="str">
            <v>生产类</v>
          </cell>
          <cell r="R306" t="str">
            <v>直接人员</v>
          </cell>
          <cell r="S306">
            <v>45638</v>
          </cell>
          <cell r="T306">
            <v>0</v>
          </cell>
        </row>
        <row r="306">
          <cell r="W306">
            <v>17635750152</v>
          </cell>
          <cell r="X306" t="str">
            <v>郭圆圆</v>
          </cell>
          <cell r="Y306">
            <v>13191135951</v>
          </cell>
          <cell r="Z306" t="str">
            <v>初中</v>
          </cell>
          <cell r="AA306">
            <v>2020</v>
          </cell>
          <cell r="AB306" t="str">
            <v>盂县中学</v>
          </cell>
        </row>
        <row r="306">
          <cell r="AJ306" t="str">
            <v>汉</v>
          </cell>
          <cell r="AK306" t="str">
            <v>群众</v>
          </cell>
          <cell r="AL306" t="str">
            <v>未婚</v>
          </cell>
          <cell r="AM306" t="str">
            <v>1990-08-23</v>
          </cell>
          <cell r="AN306">
            <v>35</v>
          </cell>
          <cell r="AO306">
            <v>2020</v>
          </cell>
          <cell r="AP306" t="str">
            <v>山西</v>
          </cell>
          <cell r="AQ306" t="str">
            <v>山西省盂县上社镇
车轮村59号</v>
          </cell>
        </row>
        <row r="307">
          <cell r="C307" t="str">
            <v>滕巨猛</v>
          </cell>
          <cell r="D307" t="str">
            <v>男</v>
          </cell>
          <cell r="E307" t="str">
            <v>前台</v>
          </cell>
          <cell r="F307" t="str">
            <v>河北光华荣昌汽车部件有限公司</v>
          </cell>
          <cell r="G307" t="str">
            <v>座椅事业一部--座椅厂</v>
          </cell>
          <cell r="H307" t="str">
            <v>发泡车间</v>
          </cell>
          <cell r="I307" t="str">
            <v>发泡工</v>
          </cell>
          <cell r="J307" t="str">
            <v>/</v>
          </cell>
          <cell r="K307" t="str">
            <v>河北</v>
          </cell>
          <cell r="L307" t="str">
            <v>河北工厂</v>
          </cell>
          <cell r="M307" t="str">
            <v>劳动合同</v>
          </cell>
          <cell r="N307" t="str">
            <v>是</v>
          </cell>
          <cell r="O307" t="str">
            <v>否</v>
          </cell>
          <cell r="P307" t="str">
            <v>正式工</v>
          </cell>
          <cell r="Q307" t="str">
            <v>生产类</v>
          </cell>
          <cell r="R307" t="str">
            <v>直接人员</v>
          </cell>
          <cell r="S307">
            <v>45643</v>
          </cell>
          <cell r="T307">
            <v>0</v>
          </cell>
        </row>
        <row r="307">
          <cell r="W307">
            <v>15533765961</v>
          </cell>
        </row>
        <row r="307">
          <cell r="Y307">
            <v>18931792906</v>
          </cell>
          <cell r="Z307" t="str">
            <v>中专</v>
          </cell>
          <cell r="AA307">
            <v>42887</v>
          </cell>
          <cell r="AB307" t="str">
            <v>中捷职业技术学校</v>
          </cell>
          <cell r="AC307" t="str">
            <v>汽车制造与维修</v>
          </cell>
          <cell r="AD307" t="str">
            <v>统招</v>
          </cell>
          <cell r="AE307" t="str">
            <v>中专</v>
          </cell>
          <cell r="AF307">
            <v>42887</v>
          </cell>
          <cell r="AG307" t="str">
            <v>中捷职业技术学校</v>
          </cell>
          <cell r="AH307" t="str">
            <v>汽车制造与维修</v>
          </cell>
          <cell r="AI307" t="str">
            <v>统招</v>
          </cell>
          <cell r="AJ307" t="str">
            <v>汉</v>
          </cell>
          <cell r="AK307" t="str">
            <v>群众</v>
          </cell>
          <cell r="AL307" t="str">
            <v>未婚</v>
          </cell>
          <cell r="AM307" t="str">
            <v>1999-01-14</v>
          </cell>
          <cell r="AN307">
            <v>26</v>
          </cell>
          <cell r="AO307" t="str">
            <v>2017年</v>
          </cell>
          <cell r="AP307" t="str">
            <v>河北</v>
          </cell>
          <cell r="AQ307" t="str">
            <v>河北省黄骅市滕庄子乡前滕村1号</v>
          </cell>
        </row>
        <row r="308">
          <cell r="C308" t="str">
            <v>刘石头</v>
          </cell>
          <cell r="D308" t="str">
            <v>男</v>
          </cell>
          <cell r="E308" t="str">
            <v>前台</v>
          </cell>
          <cell r="F308" t="str">
            <v>河北光华荣昌汽车部件有限公司</v>
          </cell>
          <cell r="G308" t="str">
            <v>座椅事业一部--座椅厂</v>
          </cell>
          <cell r="H308" t="str">
            <v>发泡车间</v>
          </cell>
          <cell r="I308" t="str">
            <v>发泡工</v>
          </cell>
          <cell r="J308" t="str">
            <v>/</v>
          </cell>
          <cell r="K308" t="str">
            <v>河北</v>
          </cell>
          <cell r="L308" t="str">
            <v>河北工厂</v>
          </cell>
          <cell r="M308" t="str">
            <v>劳动合同</v>
          </cell>
          <cell r="N308" t="str">
            <v>是</v>
          </cell>
          <cell r="O308" t="str">
            <v>否</v>
          </cell>
          <cell r="P308" t="str">
            <v>正式工</v>
          </cell>
          <cell r="Q308" t="str">
            <v>生产类</v>
          </cell>
          <cell r="R308" t="str">
            <v>直接人员</v>
          </cell>
          <cell r="S308">
            <v>45643</v>
          </cell>
          <cell r="T308">
            <v>0</v>
          </cell>
        </row>
        <row r="308">
          <cell r="W308" t="str">
            <v>15733109596</v>
          </cell>
          <cell r="X308" t="str">
            <v>父亲</v>
          </cell>
          <cell r="Y308">
            <v>19203374528</v>
          </cell>
          <cell r="Z308" t="str">
            <v>本科</v>
          </cell>
          <cell r="AA308">
            <v>42887</v>
          </cell>
          <cell r="AB308" t="str">
            <v>河北科技大学理工学院</v>
          </cell>
          <cell r="AC308" t="str">
            <v>测控技术与仪器</v>
          </cell>
          <cell r="AD308" t="str">
            <v>统招</v>
          </cell>
          <cell r="AE308" t="str">
            <v>本科</v>
          </cell>
          <cell r="AF308">
            <v>42887</v>
          </cell>
          <cell r="AG308" t="str">
            <v>河北科技大学理工学院</v>
          </cell>
          <cell r="AH308" t="str">
            <v>测控技术与仪器</v>
          </cell>
          <cell r="AI308" t="str">
            <v>统招</v>
          </cell>
          <cell r="AJ308" t="str">
            <v>汉</v>
          </cell>
          <cell r="AK308" t="str">
            <v>群众</v>
          </cell>
          <cell r="AL308" t="str">
            <v>未婚</v>
          </cell>
          <cell r="AM308" t="str">
            <v>1994-03-02</v>
          </cell>
          <cell r="AN308">
            <v>31</v>
          </cell>
        </row>
        <row r="308">
          <cell r="AP308" t="str">
            <v>河北</v>
          </cell>
          <cell r="AQ308" t="str">
            <v>河北省沧州市肃宁县河北乡留善寺村367</v>
          </cell>
        </row>
        <row r="309">
          <cell r="C309" t="str">
            <v>刘勇伸</v>
          </cell>
          <cell r="D309" t="str">
            <v>男</v>
          </cell>
          <cell r="E309" t="str">
            <v>前台</v>
          </cell>
          <cell r="F309" t="str">
            <v>河北光华荣昌汽车部件有限公司</v>
          </cell>
          <cell r="G309" t="str">
            <v>座椅事业一部--座椅厂</v>
          </cell>
          <cell r="H309" t="str">
            <v>发泡车间</v>
          </cell>
          <cell r="I309" t="str">
            <v>发泡工</v>
          </cell>
          <cell r="J309" t="str">
            <v>/</v>
          </cell>
          <cell r="K309" t="str">
            <v>河北</v>
          </cell>
          <cell r="L309" t="str">
            <v>河北工厂</v>
          </cell>
          <cell r="M309" t="str">
            <v>劳动合同</v>
          </cell>
          <cell r="N309" t="str">
            <v>是</v>
          </cell>
          <cell r="O309" t="str">
            <v>否</v>
          </cell>
          <cell r="P309" t="str">
            <v>正式工</v>
          </cell>
          <cell r="Q309" t="str">
            <v>生产类</v>
          </cell>
          <cell r="R309" t="str">
            <v>直接人员</v>
          </cell>
          <cell r="S309">
            <v>45650</v>
          </cell>
          <cell r="T309">
            <v>0</v>
          </cell>
        </row>
        <row r="309">
          <cell r="W309" t="str">
            <v>15533759098</v>
          </cell>
          <cell r="X309" t="str">
            <v>刘江峰</v>
          </cell>
          <cell r="Y309">
            <v>15533750698</v>
          </cell>
          <cell r="Z309" t="str">
            <v>中专</v>
          </cell>
          <cell r="AA309">
            <v>42430</v>
          </cell>
          <cell r="AB309" t="str">
            <v>黄骅职教中心</v>
          </cell>
          <cell r="AC309" t="str">
            <v>汽车制造</v>
          </cell>
          <cell r="AD309" t="str">
            <v>统招</v>
          </cell>
          <cell r="AE309" t="str">
            <v>中专</v>
          </cell>
          <cell r="AF309">
            <v>42430</v>
          </cell>
          <cell r="AG309" t="str">
            <v>黄骅职教中心</v>
          </cell>
          <cell r="AH309" t="str">
            <v>汽车制造</v>
          </cell>
          <cell r="AI309" t="str">
            <v>统招</v>
          </cell>
          <cell r="AJ309" t="str">
            <v>汉</v>
          </cell>
          <cell r="AK309" t="str">
            <v>群众</v>
          </cell>
          <cell r="AL309" t="str">
            <v>未婚</v>
          </cell>
          <cell r="AM309" t="str">
            <v>1999-01-02</v>
          </cell>
          <cell r="AN309">
            <v>26</v>
          </cell>
          <cell r="AO309">
            <v>43739</v>
          </cell>
          <cell r="AP309" t="str">
            <v>河北</v>
          </cell>
          <cell r="AQ309" t="str">
            <v>河北省黄骅市南排河镇小辛堡</v>
          </cell>
        </row>
        <row r="310">
          <cell r="C310" t="str">
            <v>刘洪阔</v>
          </cell>
          <cell r="D310" t="str">
            <v>男</v>
          </cell>
          <cell r="E310" t="str">
            <v>前台</v>
          </cell>
          <cell r="F310" t="str">
            <v>河北光华荣昌汽车部件有限公司</v>
          </cell>
          <cell r="G310" t="str">
            <v>座椅事业一部--座椅厂</v>
          </cell>
          <cell r="H310" t="str">
            <v>发泡车间</v>
          </cell>
          <cell r="I310" t="str">
            <v>发泡工</v>
          </cell>
          <cell r="J310" t="str">
            <v>/</v>
          </cell>
          <cell r="K310" t="str">
            <v>河北</v>
          </cell>
          <cell r="L310" t="str">
            <v>河北工厂</v>
          </cell>
          <cell r="M310" t="str">
            <v>劳动合同</v>
          </cell>
          <cell r="N310" t="str">
            <v>是</v>
          </cell>
          <cell r="O310" t="str">
            <v>否</v>
          </cell>
          <cell r="P310" t="str">
            <v>正式工</v>
          </cell>
          <cell r="Q310" t="str">
            <v>生产类</v>
          </cell>
          <cell r="R310" t="str">
            <v>直接人员</v>
          </cell>
          <cell r="S310">
            <v>45650</v>
          </cell>
          <cell r="T310">
            <v>0</v>
          </cell>
        </row>
        <row r="310">
          <cell r="W310" t="str">
            <v>13315773133</v>
          </cell>
          <cell r="X310" t="str">
            <v>张俏</v>
          </cell>
          <cell r="Y310">
            <v>15932169532</v>
          </cell>
          <cell r="Z310" t="str">
            <v>中专</v>
          </cell>
        </row>
        <row r="310">
          <cell r="AB310" t="str">
            <v>黄骅职教中心</v>
          </cell>
          <cell r="AC310" t="str">
            <v>汽车制造</v>
          </cell>
          <cell r="AD310" t="str">
            <v>统招</v>
          </cell>
          <cell r="AE310" t="str">
            <v>中专</v>
          </cell>
        </row>
        <row r="310">
          <cell r="AG310" t="str">
            <v>黄骅职教中心</v>
          </cell>
          <cell r="AH310" t="str">
            <v>汽车制造</v>
          </cell>
          <cell r="AI310" t="str">
            <v>统招</v>
          </cell>
          <cell r="AJ310" t="str">
            <v>汉</v>
          </cell>
          <cell r="AK310" t="str">
            <v>群众</v>
          </cell>
          <cell r="AL310" t="str">
            <v>已婚</v>
          </cell>
          <cell r="AM310" t="str">
            <v>1997-11-02</v>
          </cell>
          <cell r="AN310">
            <v>28</v>
          </cell>
          <cell r="AO310">
            <v>41579</v>
          </cell>
          <cell r="AP310" t="str">
            <v>河北</v>
          </cell>
          <cell r="AQ310" t="str">
            <v>河北省黄骅市羊二庄镇王家院村</v>
          </cell>
        </row>
        <row r="311">
          <cell r="C311" t="str">
            <v>陶辉</v>
          </cell>
          <cell r="D311" t="str">
            <v>男</v>
          </cell>
          <cell r="E311" t="str">
            <v>前台</v>
          </cell>
          <cell r="F311" t="str">
            <v>河北光华荣昌汽车部件有限公司</v>
          </cell>
          <cell r="G311" t="str">
            <v>座椅事业一部--座椅厂</v>
          </cell>
          <cell r="H311" t="str">
            <v>发泡车间</v>
          </cell>
          <cell r="I311" t="str">
            <v>发泡工</v>
          </cell>
          <cell r="J311" t="str">
            <v>/</v>
          </cell>
          <cell r="K311" t="str">
            <v>河北</v>
          </cell>
          <cell r="L311" t="str">
            <v>河北工厂</v>
          </cell>
          <cell r="M311" t="str">
            <v>劳动合同</v>
          </cell>
          <cell r="N311" t="str">
            <v>是</v>
          </cell>
          <cell r="O311" t="str">
            <v>否</v>
          </cell>
          <cell r="P311" t="str">
            <v>正式工</v>
          </cell>
          <cell r="Q311" t="str">
            <v>生产类</v>
          </cell>
          <cell r="R311" t="str">
            <v>直接人员</v>
          </cell>
          <cell r="S311">
            <v>45652</v>
          </cell>
          <cell r="T311">
            <v>0</v>
          </cell>
        </row>
        <row r="311">
          <cell r="W311" t="str">
            <v>18932779027</v>
          </cell>
          <cell r="X311" t="str">
            <v>苗秀荣</v>
          </cell>
          <cell r="Y311">
            <v>15131777720</v>
          </cell>
        </row>
        <row r="311">
          <cell r="AE311" t="str">
            <v>初中</v>
          </cell>
          <cell r="AF311" t="str">
            <v>2022/6</v>
          </cell>
        </row>
        <row r="311">
          <cell r="AJ311" t="str">
            <v>汉</v>
          </cell>
          <cell r="AK311" t="str">
            <v>群众</v>
          </cell>
          <cell r="AL311" t="str">
            <v>未婚</v>
          </cell>
          <cell r="AM311" t="str">
            <v>2006-09-05</v>
          </cell>
          <cell r="AN311">
            <v>19</v>
          </cell>
        </row>
        <row r="311">
          <cell r="AP311" t="str">
            <v>河北</v>
          </cell>
          <cell r="AQ311" t="str">
            <v>河北省黄骅市吕桥镇吕西村</v>
          </cell>
        </row>
        <row r="312">
          <cell r="C312" t="str">
            <v>王泓</v>
          </cell>
          <cell r="D312" t="str">
            <v>男</v>
          </cell>
          <cell r="E312" t="str">
            <v>前台</v>
          </cell>
          <cell r="F312" t="str">
            <v>河北光华荣昌汽车部件有限公司</v>
          </cell>
          <cell r="G312" t="str">
            <v>座椅事业一部--金属件厂</v>
          </cell>
          <cell r="H312" t="str">
            <v>冲压弯管车间</v>
          </cell>
          <cell r="I312" t="str">
            <v>前工序操作工</v>
          </cell>
          <cell r="J312" t="str">
            <v>/</v>
          </cell>
          <cell r="K312" t="str">
            <v>河北</v>
          </cell>
          <cell r="L312" t="str">
            <v>天津宏达翔科技有限公司</v>
          </cell>
          <cell r="M312" t="str">
            <v>劳务派遣</v>
          </cell>
          <cell r="N312" t="str">
            <v>否</v>
          </cell>
          <cell r="O312" t="str">
            <v>否</v>
          </cell>
          <cell r="P312" t="str">
            <v>劳务派遣</v>
          </cell>
          <cell r="Q312" t="str">
            <v>生产类</v>
          </cell>
          <cell r="R312" t="str">
            <v>直接人员</v>
          </cell>
          <cell r="S312">
            <v>45652</v>
          </cell>
          <cell r="T312">
            <v>0</v>
          </cell>
        </row>
        <row r="312">
          <cell r="W312" t="str">
            <v>13383075311</v>
          </cell>
          <cell r="X312" t="str">
            <v>杨议哲</v>
          </cell>
          <cell r="Y312">
            <v>15831798234</v>
          </cell>
          <cell r="Z312" t="str">
            <v>初中</v>
          </cell>
          <cell r="AA312">
            <v>2012</v>
          </cell>
          <cell r="AB312" t="str">
            <v>黄骅第四中学</v>
          </cell>
        </row>
        <row r="312">
          <cell r="AJ312" t="str">
            <v>汉</v>
          </cell>
          <cell r="AK312" t="str">
            <v>群众</v>
          </cell>
          <cell r="AL312" t="str">
            <v>未婚</v>
          </cell>
          <cell r="AM312" t="str">
            <v>1997-05-23</v>
          </cell>
          <cell r="AN312">
            <v>28</v>
          </cell>
        </row>
        <row r="312">
          <cell r="AP312" t="str">
            <v>河北</v>
          </cell>
          <cell r="AQ312" t="str">
            <v>河北省黄骅市黄骅镇后苗村65号</v>
          </cell>
        </row>
        <row r="313">
          <cell r="C313" t="str">
            <v>陈学辉</v>
          </cell>
          <cell r="D313" t="str">
            <v>男</v>
          </cell>
          <cell r="E313" t="str">
            <v>前台</v>
          </cell>
          <cell r="F313" t="str">
            <v>河北光华荣昌汽车部件有限公司</v>
          </cell>
          <cell r="G313" t="str">
            <v>座椅事业一部--座椅厂</v>
          </cell>
          <cell r="H313" t="str">
            <v>发泡车间</v>
          </cell>
          <cell r="I313" t="str">
            <v>发泡工</v>
          </cell>
          <cell r="J313" t="str">
            <v>/</v>
          </cell>
          <cell r="K313" t="str">
            <v>河北</v>
          </cell>
          <cell r="L313" t="str">
            <v>沧州众智鑫成人力资源服务有限公司</v>
          </cell>
          <cell r="M313" t="str">
            <v>劳务派遣</v>
          </cell>
          <cell r="N313" t="str">
            <v>是</v>
          </cell>
          <cell r="O313" t="str">
            <v>否</v>
          </cell>
          <cell r="P313" t="str">
            <v>劳务派遣</v>
          </cell>
          <cell r="Q313" t="str">
            <v>生产类</v>
          </cell>
          <cell r="R313" t="str">
            <v>直接人员</v>
          </cell>
          <cell r="S313">
            <v>45661</v>
          </cell>
          <cell r="T313">
            <v>0</v>
          </cell>
        </row>
        <row r="313">
          <cell r="W313" t="str">
            <v>17331705739</v>
          </cell>
          <cell r="X313" t="str">
            <v>李玉伟</v>
          </cell>
          <cell r="Y313">
            <v>15931703068</v>
          </cell>
          <cell r="Z313" t="str">
            <v>大专</v>
          </cell>
        </row>
        <row r="313">
          <cell r="AB313" t="str">
            <v> 渤海理工职业学校</v>
          </cell>
          <cell r="AC313" t="str">
            <v> 电子商务</v>
          </cell>
        </row>
        <row r="313">
          <cell r="AE313" t="str">
            <v>大专</v>
          </cell>
        </row>
        <row r="313">
          <cell r="AG313" t="str">
            <v> 渤海理工职业学校</v>
          </cell>
          <cell r="AH313" t="str">
            <v> 电子商务</v>
          </cell>
        </row>
        <row r="313">
          <cell r="AJ313" t="str">
            <v>汉</v>
          </cell>
          <cell r="AK313" t="str">
            <v>群众</v>
          </cell>
          <cell r="AL313" t="str">
            <v>未婚</v>
          </cell>
          <cell r="AM313" t="str">
            <v>2000-01-06</v>
          </cell>
          <cell r="AN313">
            <v>25</v>
          </cell>
        </row>
        <row r="313">
          <cell r="AP313" t="str">
            <v>河北</v>
          </cell>
          <cell r="AQ313" t="str">
            <v>河北省黄骅市常郭镇土楼村276号</v>
          </cell>
        </row>
        <row r="314">
          <cell r="C314" t="str">
            <v>孙晓明</v>
          </cell>
          <cell r="D314" t="str">
            <v>女</v>
          </cell>
          <cell r="E314" t="str">
            <v>前台</v>
          </cell>
          <cell r="F314" t="str">
            <v>河北光华荣昌汽车部件有限公司</v>
          </cell>
          <cell r="G314" t="str">
            <v>座椅事业一部--座椅厂</v>
          </cell>
          <cell r="H314" t="str">
            <v>缝纫车间</v>
          </cell>
          <cell r="I314" t="str">
            <v>缝纫工</v>
          </cell>
          <cell r="J314" t="str">
            <v>/</v>
          </cell>
          <cell r="K314" t="str">
            <v>河北</v>
          </cell>
          <cell r="L314" t="str">
            <v>河北工厂</v>
          </cell>
          <cell r="M314" t="str">
            <v>劳动合同</v>
          </cell>
          <cell r="N314" t="str">
            <v>是</v>
          </cell>
          <cell r="O314" t="str">
            <v>否</v>
          </cell>
          <cell r="P314" t="str">
            <v>正式工</v>
          </cell>
          <cell r="Q314" t="str">
            <v>生产类</v>
          </cell>
          <cell r="R314" t="str">
            <v>直接人员</v>
          </cell>
          <cell r="S314">
            <v>45701</v>
          </cell>
          <cell r="T314">
            <v>0</v>
          </cell>
        </row>
        <row r="314">
          <cell r="W314">
            <v>13643262993</v>
          </cell>
          <cell r="X314" t="str">
            <v>陈国振</v>
          </cell>
          <cell r="Y314">
            <v>18632784096</v>
          </cell>
          <cell r="Z314" t="str">
            <v>初中</v>
          </cell>
          <cell r="AA314">
            <v>37803</v>
          </cell>
        </row>
        <row r="314">
          <cell r="AE314" t="str">
            <v>初中</v>
          </cell>
        </row>
        <row r="314">
          <cell r="AJ314" t="str">
            <v>汉</v>
          </cell>
          <cell r="AK314" t="str">
            <v>群众</v>
          </cell>
          <cell r="AL314" t="str">
            <v>已婚</v>
          </cell>
          <cell r="AM314" t="str">
            <v>1987-12-06</v>
          </cell>
          <cell r="AN314">
            <v>37</v>
          </cell>
        </row>
        <row r="314">
          <cell r="AP314" t="str">
            <v>河北</v>
          </cell>
          <cell r="AQ314" t="str">
            <v>河北省沧州市沧县张官屯乡陈家院村272号</v>
          </cell>
        </row>
        <row r="315">
          <cell r="C315" t="str">
            <v>邢淙涵</v>
          </cell>
          <cell r="D315" t="str">
            <v>男</v>
          </cell>
          <cell r="E315" t="str">
            <v>前台</v>
          </cell>
          <cell r="F315" t="str">
            <v>河北光华荣昌汽车部件有限公司</v>
          </cell>
          <cell r="G315" t="str">
            <v>座椅事业一部--金属件厂</v>
          </cell>
          <cell r="H315" t="str">
            <v>底座装配车间</v>
          </cell>
          <cell r="I315" t="str">
            <v>组装工</v>
          </cell>
          <cell r="J315" t="str">
            <v>/</v>
          </cell>
          <cell r="K315" t="str">
            <v>河北</v>
          </cell>
          <cell r="L315" t="str">
            <v>河北工厂</v>
          </cell>
          <cell r="M315" t="str">
            <v>劳动合同</v>
          </cell>
          <cell r="N315" t="str">
            <v>是</v>
          </cell>
          <cell r="O315" t="str">
            <v>否</v>
          </cell>
          <cell r="P315" t="str">
            <v>正式工</v>
          </cell>
          <cell r="Q315" t="str">
            <v>生产类</v>
          </cell>
          <cell r="R315" t="str">
            <v>直接人员</v>
          </cell>
          <cell r="S315">
            <v>45706</v>
          </cell>
          <cell r="T315">
            <v>0</v>
          </cell>
        </row>
        <row r="315">
          <cell r="W315">
            <v>18233659991</v>
          </cell>
          <cell r="X315" t="str">
            <v>邢亚雄</v>
          </cell>
          <cell r="Y315">
            <v>13613279993</v>
          </cell>
          <cell r="Z315" t="str">
            <v>高中</v>
          </cell>
          <cell r="AA315">
            <v>44743</v>
          </cell>
          <cell r="AB315" t="str">
            <v>黄骅新世纪中学</v>
          </cell>
        </row>
        <row r="315">
          <cell r="AE315" t="str">
            <v>高中</v>
          </cell>
          <cell r="AF315">
            <v>44743</v>
          </cell>
          <cell r="AG315" t="str">
            <v>黄骅新世纪中学</v>
          </cell>
        </row>
        <row r="315">
          <cell r="AJ315" t="str">
            <v>汉</v>
          </cell>
          <cell r="AK315" t="str">
            <v>群众</v>
          </cell>
          <cell r="AL315" t="str">
            <v>未婚</v>
          </cell>
          <cell r="AM315" t="str">
            <v>2002-05-07</v>
          </cell>
          <cell r="AN315">
            <v>23</v>
          </cell>
        </row>
        <row r="315">
          <cell r="AP315" t="str">
            <v>河北</v>
          </cell>
          <cell r="AQ315" t="str">
            <v>河北省黄骅市建设大街建西二区盐场家属楼6栋3单元201室</v>
          </cell>
        </row>
        <row r="316">
          <cell r="C316" t="str">
            <v>罗培培</v>
          </cell>
          <cell r="D316" t="str">
            <v>女</v>
          </cell>
          <cell r="E316" t="str">
            <v>前台</v>
          </cell>
          <cell r="F316" t="str">
            <v>河北光华荣昌汽车部件有限公司</v>
          </cell>
          <cell r="G316" t="str">
            <v>座椅事业一部--座椅厂</v>
          </cell>
          <cell r="H316" t="str">
            <v>缝纫车间</v>
          </cell>
          <cell r="I316" t="str">
            <v>缝纫工</v>
          </cell>
          <cell r="J316" t="str">
            <v>/</v>
          </cell>
          <cell r="K316" t="str">
            <v>河北</v>
          </cell>
          <cell r="L316" t="str">
            <v>河北工厂</v>
          </cell>
          <cell r="M316" t="str">
            <v>劳动合同</v>
          </cell>
          <cell r="N316" t="str">
            <v>是</v>
          </cell>
          <cell r="O316" t="str">
            <v>否</v>
          </cell>
          <cell r="P316" t="str">
            <v>正式工</v>
          </cell>
          <cell r="Q316" t="str">
            <v>生产类</v>
          </cell>
          <cell r="R316" t="str">
            <v>直接人员</v>
          </cell>
          <cell r="S316">
            <v>45704</v>
          </cell>
          <cell r="T316">
            <v>0</v>
          </cell>
        </row>
        <row r="316">
          <cell r="W316">
            <v>13931711094</v>
          </cell>
          <cell r="X316" t="str">
            <v>罗青青</v>
          </cell>
          <cell r="Y316">
            <v>13400472722</v>
          </cell>
          <cell r="Z316" t="str">
            <v>初中</v>
          </cell>
        </row>
        <row r="316">
          <cell r="AE316" t="str">
            <v>大专</v>
          </cell>
          <cell r="AF316">
            <v>45839</v>
          </cell>
          <cell r="AG316" t="str">
            <v>沧州职业技术学院</v>
          </cell>
          <cell r="AH316" t="str">
            <v>工商管理</v>
          </cell>
          <cell r="AI316" t="str">
            <v>成考</v>
          </cell>
          <cell r="AJ316" t="str">
            <v>汉</v>
          </cell>
          <cell r="AK316" t="str">
            <v>群众</v>
          </cell>
          <cell r="AL316" t="str">
            <v>已婚</v>
          </cell>
          <cell r="AM316" t="str">
            <v>1988-08-22</v>
          </cell>
          <cell r="AN316">
            <v>37</v>
          </cell>
          <cell r="AO316">
            <v>37622</v>
          </cell>
          <cell r="AP316" t="str">
            <v>河北</v>
          </cell>
          <cell r="AQ316" t="str">
            <v>河北省黄骅市滕庄子乡大浪白村128号</v>
          </cell>
        </row>
        <row r="317">
          <cell r="C317" t="str">
            <v>温玉龙</v>
          </cell>
          <cell r="D317" t="str">
            <v>男</v>
          </cell>
          <cell r="E317" t="str">
            <v>前台</v>
          </cell>
          <cell r="F317" t="str">
            <v>河北光华荣昌汽车部件有限公司</v>
          </cell>
          <cell r="G317" t="str">
            <v>后视镜事业部</v>
          </cell>
          <cell r="H317" t="str">
            <v>注塑车间</v>
          </cell>
          <cell r="I317" t="str">
            <v>操作工</v>
          </cell>
          <cell r="J317" t="str">
            <v>/</v>
          </cell>
          <cell r="K317" t="str">
            <v>河北</v>
          </cell>
          <cell r="L317" t="str">
            <v>河北工厂</v>
          </cell>
          <cell r="M317" t="str">
            <v>劳动合同</v>
          </cell>
          <cell r="N317" t="str">
            <v>是</v>
          </cell>
          <cell r="O317" t="str">
            <v>否</v>
          </cell>
          <cell r="P317" t="str">
            <v>正式工</v>
          </cell>
          <cell r="Q317" t="str">
            <v>生产类</v>
          </cell>
          <cell r="R317" t="str">
            <v>直接人员</v>
          </cell>
          <cell r="S317">
            <v>45712</v>
          </cell>
          <cell r="T317">
            <v>0</v>
          </cell>
        </row>
        <row r="317">
          <cell r="W317">
            <v>19931787812</v>
          </cell>
          <cell r="X317" t="str">
            <v>王春娟</v>
          </cell>
          <cell r="Y317">
            <v>15031713305</v>
          </cell>
        </row>
        <row r="317">
          <cell r="AE317" t="str">
            <v>大专</v>
          </cell>
          <cell r="AF317">
            <v>39995</v>
          </cell>
          <cell r="AG317" t="str">
            <v>北京明园大学</v>
          </cell>
          <cell r="AH317" t="str">
            <v>工商企业管理</v>
          </cell>
          <cell r="AI317" t="str">
            <v>成考</v>
          </cell>
          <cell r="AJ317" t="str">
            <v>汉</v>
          </cell>
          <cell r="AK317" t="str">
            <v>群众</v>
          </cell>
          <cell r="AL317" t="str">
            <v>已婚</v>
          </cell>
          <cell r="AM317" t="str">
            <v>1988-03-03</v>
          </cell>
          <cell r="AN317">
            <v>37</v>
          </cell>
          <cell r="AO317">
            <v>2010</v>
          </cell>
          <cell r="AP317" t="str">
            <v>河北</v>
          </cell>
          <cell r="AQ317" t="str">
            <v>河北省黄骅市渤海路方北小区596号坑东村平房1排2门</v>
          </cell>
        </row>
        <row r="318">
          <cell r="C318" t="str">
            <v>赵晶晶</v>
          </cell>
          <cell r="D318" t="str">
            <v>女</v>
          </cell>
          <cell r="E318" t="str">
            <v>前台</v>
          </cell>
          <cell r="F318" t="str">
            <v>河北光华荣昌汽车部件有限公司</v>
          </cell>
          <cell r="G318" t="str">
            <v>座椅事业一部--金属件厂</v>
          </cell>
          <cell r="H318" t="str">
            <v>焊接车间</v>
          </cell>
          <cell r="I318" t="str">
            <v>摆件工</v>
          </cell>
          <cell r="J318" t="str">
            <v>/</v>
          </cell>
          <cell r="K318" t="str">
            <v>河北</v>
          </cell>
          <cell r="L318" t="str">
            <v>天津宏达翔科技有限公司</v>
          </cell>
          <cell r="M318" t="str">
            <v>劳务派遣</v>
          </cell>
          <cell r="N318" t="str">
            <v>是</v>
          </cell>
          <cell r="O318" t="str">
            <v>否</v>
          </cell>
          <cell r="P318" t="str">
            <v>劳务派遣</v>
          </cell>
          <cell r="Q318" t="str">
            <v>生产类</v>
          </cell>
          <cell r="R318" t="str">
            <v>直接人员</v>
          </cell>
          <cell r="S318">
            <v>45698</v>
          </cell>
          <cell r="T318">
            <v>0</v>
          </cell>
        </row>
        <row r="318">
          <cell r="W318">
            <v>18234035471</v>
          </cell>
          <cell r="X318" t="str">
            <v>丈夫</v>
          </cell>
          <cell r="Y318">
            <v>18234038303</v>
          </cell>
        </row>
        <row r="318">
          <cell r="AE318" t="str">
            <v>初中</v>
          </cell>
          <cell r="AF318">
            <v>2002</v>
          </cell>
          <cell r="AG318" t="str">
            <v>盂县中学</v>
          </cell>
        </row>
        <row r="318">
          <cell r="AJ318" t="str">
            <v>汉</v>
          </cell>
          <cell r="AK318" t="str">
            <v>群众</v>
          </cell>
          <cell r="AL318" t="str">
            <v>已婚</v>
          </cell>
          <cell r="AM318" t="str">
            <v>1986-08-08</v>
          </cell>
          <cell r="AN318">
            <v>39</v>
          </cell>
          <cell r="AO318">
            <v>2003</v>
          </cell>
          <cell r="AP318" t="str">
            <v>陕西</v>
          </cell>
          <cell r="AQ318" t="str">
            <v>山西省盂县孙家庄镇
西盂北村054-1号</v>
          </cell>
        </row>
        <row r="319">
          <cell r="C319" t="str">
            <v>杨琴丽</v>
          </cell>
          <cell r="D319" t="str">
            <v>女</v>
          </cell>
          <cell r="E319" t="str">
            <v>前台</v>
          </cell>
          <cell r="F319" t="str">
            <v>河北光华荣昌汽车部件有限公司</v>
          </cell>
          <cell r="G319" t="str">
            <v>后视镜事业部</v>
          </cell>
          <cell r="H319" t="str">
            <v>注塑车间</v>
          </cell>
          <cell r="I319" t="str">
            <v>操作工</v>
          </cell>
          <cell r="J319" t="str">
            <v>/</v>
          </cell>
          <cell r="K319" t="str">
            <v>河北</v>
          </cell>
          <cell r="L319" t="str">
            <v>天津宏达翔科技有限公司</v>
          </cell>
          <cell r="M319" t="str">
            <v>劳务派遣</v>
          </cell>
          <cell r="N319" t="str">
            <v>是</v>
          </cell>
          <cell r="O319" t="str">
            <v>否</v>
          </cell>
          <cell r="P319" t="str">
            <v>劳务派遣</v>
          </cell>
          <cell r="Q319" t="str">
            <v>生产类</v>
          </cell>
          <cell r="R319" t="str">
            <v>直接人员</v>
          </cell>
          <cell r="S319">
            <v>45702</v>
          </cell>
          <cell r="T319">
            <v>0</v>
          </cell>
        </row>
        <row r="319">
          <cell r="W319">
            <v>18231726182</v>
          </cell>
          <cell r="X319" t="str">
            <v>张春庄</v>
          </cell>
          <cell r="Y319">
            <v>13933984479</v>
          </cell>
        </row>
        <row r="319">
          <cell r="AE319" t="str">
            <v>初中</v>
          </cell>
          <cell r="AF319">
            <v>1985</v>
          </cell>
          <cell r="AG319" t="str">
            <v>盐山中学</v>
          </cell>
        </row>
        <row r="319">
          <cell r="AJ319" t="str">
            <v>汉</v>
          </cell>
          <cell r="AK319" t="str">
            <v>群众</v>
          </cell>
          <cell r="AL319" t="str">
            <v>已婚</v>
          </cell>
          <cell r="AM319" t="str">
            <v>1976-04-18</v>
          </cell>
          <cell r="AN319">
            <v>49</v>
          </cell>
          <cell r="AO319">
            <v>1987</v>
          </cell>
          <cell r="AP319" t="str">
            <v>河北</v>
          </cell>
          <cell r="AQ319" t="str">
            <v>河北省盐山县小营乡曾小营村149号</v>
          </cell>
        </row>
        <row r="320">
          <cell r="C320" t="str">
            <v>孙铜锴</v>
          </cell>
          <cell r="D320" t="str">
            <v>男</v>
          </cell>
          <cell r="E320" t="str">
            <v>前台</v>
          </cell>
          <cell r="F320" t="str">
            <v>河北光华荣昌汽车部件有限公司</v>
          </cell>
          <cell r="G320" t="str">
            <v>座椅事业一部--座椅厂</v>
          </cell>
          <cell r="H320" t="str">
            <v>座椅总装车间</v>
          </cell>
          <cell r="I320" t="str">
            <v>组装工</v>
          </cell>
          <cell r="J320" t="str">
            <v>/</v>
          </cell>
          <cell r="K320" t="str">
            <v>河北</v>
          </cell>
          <cell r="L320" t="str">
            <v>天津宏达翔科技有限公司</v>
          </cell>
          <cell r="M320" t="str">
            <v>劳务派遣</v>
          </cell>
          <cell r="N320" t="str">
            <v>是</v>
          </cell>
          <cell r="O320" t="str">
            <v>否</v>
          </cell>
          <cell r="P320" t="str">
            <v>劳务派遣</v>
          </cell>
          <cell r="Q320" t="str">
            <v>生产类</v>
          </cell>
          <cell r="R320" t="str">
            <v>直接人员</v>
          </cell>
          <cell r="S320">
            <v>45702</v>
          </cell>
          <cell r="T320">
            <v>0</v>
          </cell>
        </row>
        <row r="320">
          <cell r="W320">
            <v>15028663065</v>
          </cell>
          <cell r="X320" t="str">
            <v>张如珍</v>
          </cell>
          <cell r="Y320">
            <v>13631745438</v>
          </cell>
        </row>
        <row r="320">
          <cell r="AE320" t="str">
            <v>初中</v>
          </cell>
          <cell r="AF320">
            <v>2024</v>
          </cell>
          <cell r="AG320" t="str">
            <v>黄骅市
第六中学</v>
          </cell>
        </row>
        <row r="320">
          <cell r="AJ320" t="str">
            <v>汉</v>
          </cell>
          <cell r="AK320" t="str">
            <v>群众</v>
          </cell>
          <cell r="AL320" t="str">
            <v>未婚</v>
          </cell>
          <cell r="AM320" t="str">
            <v>2007-11-16</v>
          </cell>
          <cell r="AN320">
            <v>18</v>
          </cell>
        </row>
        <row r="320">
          <cell r="AP320" t="str">
            <v>河北</v>
          </cell>
          <cell r="AQ320" t="str">
            <v>河北省黄骅市管庄乡东排村78号</v>
          </cell>
        </row>
        <row r="321">
          <cell r="C321" t="str">
            <v>宋映</v>
          </cell>
          <cell r="D321" t="str">
            <v>女</v>
          </cell>
          <cell r="E321" t="str">
            <v>前台</v>
          </cell>
          <cell r="F321" t="str">
            <v>河北光华荣昌汽车部件有限公司</v>
          </cell>
          <cell r="G321" t="str">
            <v>后视镜事业部</v>
          </cell>
          <cell r="H321" t="str">
            <v>注塑车间</v>
          </cell>
          <cell r="I321" t="str">
            <v>操作工</v>
          </cell>
          <cell r="J321" t="str">
            <v>/</v>
          </cell>
          <cell r="K321" t="str">
            <v>河北</v>
          </cell>
          <cell r="L321" t="str">
            <v>天津宏达翔科技有限公司</v>
          </cell>
          <cell r="M321" t="str">
            <v>劳务派遣</v>
          </cell>
          <cell r="N321" t="str">
            <v>是</v>
          </cell>
          <cell r="O321" t="str">
            <v>否</v>
          </cell>
          <cell r="P321" t="str">
            <v>劳务派遣</v>
          </cell>
          <cell r="Q321" t="str">
            <v>生产类</v>
          </cell>
          <cell r="R321" t="str">
            <v>直接人员</v>
          </cell>
          <cell r="S321">
            <v>45705</v>
          </cell>
          <cell r="T321">
            <v>0</v>
          </cell>
        </row>
        <row r="321">
          <cell r="W321">
            <v>17633292723</v>
          </cell>
          <cell r="X321" t="str">
            <v>赵洪来</v>
          </cell>
          <cell r="Y321">
            <v>15128791210</v>
          </cell>
        </row>
        <row r="321">
          <cell r="AE321" t="str">
            <v>初中</v>
          </cell>
          <cell r="AF321">
            <v>2004</v>
          </cell>
          <cell r="AG321" t="str">
            <v>盐山中学</v>
          </cell>
        </row>
        <row r="321">
          <cell r="AJ321" t="str">
            <v>汉</v>
          </cell>
          <cell r="AK321" t="str">
            <v>群众</v>
          </cell>
          <cell r="AL321" t="str">
            <v>已婚</v>
          </cell>
          <cell r="AM321" t="str">
            <v>1987-02-01</v>
          </cell>
          <cell r="AN321">
            <v>38</v>
          </cell>
          <cell r="AO321">
            <v>2007</v>
          </cell>
          <cell r="AP321" t="str">
            <v>河北</v>
          </cell>
          <cell r="AQ321" t="str">
            <v>河北省盐山县韩集镇大高村104号</v>
          </cell>
        </row>
        <row r="322">
          <cell r="C322" t="str">
            <v>曹如霞</v>
          </cell>
          <cell r="D322" t="str">
            <v>女</v>
          </cell>
          <cell r="E322" t="str">
            <v>前台</v>
          </cell>
          <cell r="F322" t="str">
            <v>河北光华荣昌汽车部件有限公司</v>
          </cell>
          <cell r="G322" t="str">
            <v>座椅事业一部--金属件厂</v>
          </cell>
          <cell r="H322" t="str">
            <v>焊接车间</v>
          </cell>
          <cell r="I322" t="str">
            <v>摆件工</v>
          </cell>
          <cell r="J322" t="str">
            <v>/</v>
          </cell>
          <cell r="K322" t="str">
            <v>河北</v>
          </cell>
          <cell r="L322" t="str">
            <v>沧州众智鑫成人力资源服务有限公司</v>
          </cell>
          <cell r="M322" t="str">
            <v>劳务派遣</v>
          </cell>
          <cell r="N322" t="str">
            <v>是</v>
          </cell>
          <cell r="O322" t="str">
            <v>否</v>
          </cell>
          <cell r="P322" t="str">
            <v>劳务派遣</v>
          </cell>
          <cell r="Q322" t="str">
            <v>生产类</v>
          </cell>
          <cell r="R322" t="str">
            <v>直接人员</v>
          </cell>
          <cell r="S322">
            <v>45710</v>
          </cell>
          <cell r="T322">
            <v>0</v>
          </cell>
        </row>
        <row r="322">
          <cell r="W322" t="str">
            <v>18832765343</v>
          </cell>
          <cell r="X322" t="str">
            <v>妈妈</v>
          </cell>
          <cell r="Y322">
            <v>18233703370</v>
          </cell>
          <cell r="Z322" t="str">
            <v>中专</v>
          </cell>
        </row>
        <row r="322">
          <cell r="AB322" t="str">
            <v>职教中心</v>
          </cell>
          <cell r="AC322" t="str">
            <v>平面设计</v>
          </cell>
        </row>
        <row r="322">
          <cell r="AE322" t="str">
            <v>中专</v>
          </cell>
        </row>
        <row r="322">
          <cell r="AG322" t="str">
            <v>职教中心</v>
          </cell>
          <cell r="AH322" t="str">
            <v>平面设计</v>
          </cell>
        </row>
        <row r="322">
          <cell r="AJ322" t="str">
            <v>汉</v>
          </cell>
          <cell r="AK322" t="str">
            <v>群众</v>
          </cell>
          <cell r="AL322" t="str">
            <v>已婚</v>
          </cell>
          <cell r="AM322" t="str">
            <v>1994-01-01</v>
          </cell>
          <cell r="AN322">
            <v>31</v>
          </cell>
        </row>
        <row r="322">
          <cell r="AP322" t="str">
            <v>河北</v>
          </cell>
          <cell r="AQ322" t="str">
            <v>河北省黄骅市官庄乡吕郭庄村85号</v>
          </cell>
        </row>
        <row r="323">
          <cell r="C323" t="str">
            <v>李佳峻</v>
          </cell>
          <cell r="D323" t="str">
            <v>男</v>
          </cell>
          <cell r="E323" t="str">
            <v>前台</v>
          </cell>
          <cell r="F323" t="str">
            <v>河北光华荣昌汽车部件有限公司</v>
          </cell>
          <cell r="G323" t="str">
            <v>座椅事业一部--座椅厂</v>
          </cell>
          <cell r="H323" t="str">
            <v>座椅总装车间</v>
          </cell>
          <cell r="I323" t="str">
            <v>组装工</v>
          </cell>
          <cell r="J323" t="str">
            <v>/</v>
          </cell>
          <cell r="K323" t="str">
            <v>河北</v>
          </cell>
          <cell r="L323" t="str">
            <v>沧州众智鑫成人力资源服务有限公司</v>
          </cell>
          <cell r="M323" t="str">
            <v>劳务派遣</v>
          </cell>
          <cell r="N323" t="str">
            <v>是</v>
          </cell>
          <cell r="O323" t="str">
            <v>否</v>
          </cell>
          <cell r="P323" t="str">
            <v>劳务派遣</v>
          </cell>
          <cell r="Q323" t="str">
            <v>生产类</v>
          </cell>
          <cell r="R323" t="str">
            <v>直接人员</v>
          </cell>
          <cell r="S323">
            <v>45712</v>
          </cell>
          <cell r="T323">
            <v>0</v>
          </cell>
        </row>
        <row r="323">
          <cell r="W323" t="str">
            <v>13292717080</v>
          </cell>
          <cell r="X323" t="str">
            <v>李佳霖</v>
          </cell>
          <cell r="Y323">
            <v>15028668550</v>
          </cell>
          <cell r="Z323" t="str">
            <v>中专</v>
          </cell>
          <cell r="AA323">
            <v>45444</v>
          </cell>
          <cell r="AB323" t="str">
            <v>沧州工贸学校</v>
          </cell>
          <cell r="AC323" t="str">
            <v>计算机</v>
          </cell>
        </row>
        <row r="323">
          <cell r="AE323" t="str">
            <v>中专</v>
          </cell>
          <cell r="AF323">
            <v>45444</v>
          </cell>
          <cell r="AG323" t="str">
            <v>沧州工贸学校</v>
          </cell>
          <cell r="AH323" t="str">
            <v>计算机</v>
          </cell>
        </row>
        <row r="323">
          <cell r="AJ323" t="str">
            <v>汉</v>
          </cell>
          <cell r="AK323" t="str">
            <v>群众</v>
          </cell>
          <cell r="AL323" t="str">
            <v>未婚</v>
          </cell>
          <cell r="AM323" t="str">
            <v>2004-02-01</v>
          </cell>
          <cell r="AN323">
            <v>21</v>
          </cell>
        </row>
        <row r="323">
          <cell r="AP323" t="str">
            <v>河北</v>
          </cell>
          <cell r="AQ323" t="str">
            <v>河北省黄骅市常郭镇柳林庄村01号</v>
          </cell>
        </row>
        <row r="324">
          <cell r="C324" t="str">
            <v>邓福海</v>
          </cell>
          <cell r="D324" t="str">
            <v>男</v>
          </cell>
          <cell r="E324" t="str">
            <v>前台</v>
          </cell>
          <cell r="F324" t="str">
            <v>河北光华荣昌汽车部件有限公司</v>
          </cell>
          <cell r="G324" t="str">
            <v>座椅事业一部--金属件厂</v>
          </cell>
          <cell r="H324" t="str">
            <v>焊接车间</v>
          </cell>
          <cell r="I324" t="str">
            <v>摆件工</v>
          </cell>
          <cell r="J324" t="str">
            <v>/</v>
          </cell>
          <cell r="K324" t="str">
            <v>河北</v>
          </cell>
          <cell r="L324" t="str">
            <v>沧州鸿创人力资源服务有限公司</v>
          </cell>
          <cell r="M324" t="str">
            <v>劳务派遣</v>
          </cell>
          <cell r="N324" t="str">
            <v>是</v>
          </cell>
          <cell r="O324" t="str">
            <v>否</v>
          </cell>
          <cell r="P324" t="str">
            <v>劳务派遣</v>
          </cell>
          <cell r="Q324" t="str">
            <v>生产类</v>
          </cell>
          <cell r="R324" t="str">
            <v>直接人员</v>
          </cell>
          <cell r="S324">
            <v>45697</v>
          </cell>
          <cell r="T324">
            <v>0</v>
          </cell>
        </row>
        <row r="324">
          <cell r="W324">
            <v>19527252459</v>
          </cell>
        </row>
        <row r="324">
          <cell r="AM324" t="str">
            <v>2002-11-05</v>
          </cell>
          <cell r="AN324">
            <v>23</v>
          </cell>
        </row>
        <row r="324">
          <cell r="AQ324" t="str">
            <v>河北省黄骅市常郭镇前王桥村186号</v>
          </cell>
        </row>
        <row r="325">
          <cell r="C325" t="str">
            <v>滕爱文</v>
          </cell>
          <cell r="D325" t="str">
            <v>男</v>
          </cell>
          <cell r="E325" t="str">
            <v>前台</v>
          </cell>
          <cell r="F325" t="str">
            <v>河北光华荣昌汽车部件有限公司</v>
          </cell>
          <cell r="G325" t="str">
            <v>座椅事业一部--金属件厂</v>
          </cell>
          <cell r="H325" t="str">
            <v>焊接车间</v>
          </cell>
          <cell r="I325" t="str">
            <v>摆件工</v>
          </cell>
          <cell r="J325" t="str">
            <v>/</v>
          </cell>
          <cell r="K325" t="str">
            <v>河北</v>
          </cell>
          <cell r="L325" t="str">
            <v>沧州鸿创人力资源服务有限公司</v>
          </cell>
          <cell r="M325" t="str">
            <v>劳务派遣</v>
          </cell>
          <cell r="N325" t="str">
            <v>是</v>
          </cell>
          <cell r="O325" t="str">
            <v>否</v>
          </cell>
          <cell r="P325" t="str">
            <v>劳务派遣</v>
          </cell>
          <cell r="Q325" t="str">
            <v>生产类</v>
          </cell>
          <cell r="R325" t="str">
            <v>直接人员</v>
          </cell>
          <cell r="S325">
            <v>45701</v>
          </cell>
          <cell r="T325">
            <v>0</v>
          </cell>
        </row>
        <row r="325">
          <cell r="AM325" t="str">
            <v>2008-05-07</v>
          </cell>
          <cell r="AN325">
            <v>17</v>
          </cell>
        </row>
        <row r="325">
          <cell r="AQ325" t="str">
            <v>河北省黄骅市滕庄子乡前滕村332号</v>
          </cell>
        </row>
        <row r="326">
          <cell r="C326" t="str">
            <v>刘万鹏</v>
          </cell>
          <cell r="D326" t="str">
            <v>男</v>
          </cell>
          <cell r="E326" t="str">
            <v>前台</v>
          </cell>
          <cell r="F326" t="str">
            <v>河北光华荣昌汽车部件有限公司</v>
          </cell>
          <cell r="G326" t="str">
            <v>座椅事业一部--金属件厂</v>
          </cell>
          <cell r="H326" t="str">
            <v>底座装配车间</v>
          </cell>
          <cell r="I326" t="str">
            <v>组装工</v>
          </cell>
          <cell r="J326" t="str">
            <v>/</v>
          </cell>
          <cell r="K326" t="str">
            <v>河北</v>
          </cell>
          <cell r="L326" t="str">
            <v>沧州鸿创人力资源服务有限公司</v>
          </cell>
          <cell r="M326" t="str">
            <v>劳务派遣</v>
          </cell>
          <cell r="N326" t="str">
            <v>是</v>
          </cell>
          <cell r="O326" t="str">
            <v>否</v>
          </cell>
          <cell r="P326" t="str">
            <v>劳务派遣</v>
          </cell>
          <cell r="Q326" t="str">
            <v>生产类</v>
          </cell>
          <cell r="R326" t="str">
            <v>直接人员</v>
          </cell>
          <cell r="S326">
            <v>45703</v>
          </cell>
          <cell r="T326">
            <v>0</v>
          </cell>
        </row>
        <row r="326">
          <cell r="W326">
            <v>15630799980</v>
          </cell>
        </row>
        <row r="326">
          <cell r="AM326" t="str">
            <v>1997-06-14</v>
          </cell>
          <cell r="AN326">
            <v>28</v>
          </cell>
        </row>
        <row r="326">
          <cell r="AQ326" t="str">
            <v>河北省黄骅市黄骅镇大仁村019号</v>
          </cell>
        </row>
        <row r="327">
          <cell r="C327" t="str">
            <v>张建伟</v>
          </cell>
          <cell r="D327" t="str">
            <v>男</v>
          </cell>
          <cell r="E327" t="str">
            <v>中台</v>
          </cell>
          <cell r="F327" t="str">
            <v>河北光华荣昌汽车部件有限公司</v>
          </cell>
          <cell r="G327" t="str">
            <v>河北工艺工程部</v>
          </cell>
          <cell r="H327" t="str">
            <v>工艺工程部</v>
          </cell>
          <cell r="I327" t="str">
            <v>焊接工艺工程师</v>
          </cell>
          <cell r="J327" t="str">
            <v>/</v>
          </cell>
          <cell r="K327" t="str">
            <v>河北</v>
          </cell>
          <cell r="L327" t="str">
            <v>河北工厂</v>
          </cell>
          <cell r="M327" t="str">
            <v>劳动合同</v>
          </cell>
          <cell r="N327" t="str">
            <v>是</v>
          </cell>
          <cell r="O327" t="str">
            <v>是</v>
          </cell>
          <cell r="P327" t="str">
            <v>正式工</v>
          </cell>
          <cell r="Q327" t="str">
            <v>技术类</v>
          </cell>
          <cell r="R327" t="str">
            <v>间接人员</v>
          </cell>
          <cell r="S327">
            <v>45720</v>
          </cell>
          <cell r="T327">
            <v>0</v>
          </cell>
        </row>
        <row r="327">
          <cell r="W327">
            <v>18531246246</v>
          </cell>
          <cell r="X327" t="str">
            <v>张长江</v>
          </cell>
          <cell r="Y327">
            <v>13780572654</v>
          </cell>
          <cell r="Z327" t="str">
            <v>本科</v>
          </cell>
          <cell r="AA327">
            <v>41809</v>
          </cell>
          <cell r="AB327" t="str">
            <v>石家庄铁道大学</v>
          </cell>
          <cell r="AC327" t="str">
            <v>金属材料工程</v>
          </cell>
          <cell r="AD327" t="str">
            <v>统招</v>
          </cell>
          <cell r="AE327" t="str">
            <v>本科</v>
          </cell>
          <cell r="AF327">
            <v>41809</v>
          </cell>
          <cell r="AG327" t="str">
            <v>石家庄铁道大学</v>
          </cell>
          <cell r="AH327" t="str">
            <v>金属材料工程</v>
          </cell>
          <cell r="AI327" t="str">
            <v>统招</v>
          </cell>
          <cell r="AJ327" t="str">
            <v>汉</v>
          </cell>
          <cell r="AK327" t="str">
            <v>群众</v>
          </cell>
          <cell r="AL327" t="str">
            <v>未婚</v>
          </cell>
          <cell r="AM327" t="str">
            <v>1990-04-29</v>
          </cell>
          <cell r="AN327">
            <v>35</v>
          </cell>
          <cell r="AO327">
            <v>41791</v>
          </cell>
          <cell r="AP327" t="str">
            <v>河北</v>
          </cell>
          <cell r="AQ327" t="str">
            <v>河北省黄骅市旧城镇池庄村65号</v>
          </cell>
        </row>
        <row r="328">
          <cell r="C328" t="str">
            <v>董文海</v>
          </cell>
          <cell r="D328" t="str">
            <v>男</v>
          </cell>
          <cell r="E328" t="str">
            <v>中台</v>
          </cell>
          <cell r="F328" t="str">
            <v>河北光华荣昌汽车部件有限公司</v>
          </cell>
          <cell r="G328" t="str">
            <v>河北工艺工程部</v>
          </cell>
          <cell r="H328" t="str">
            <v>工艺工程部</v>
          </cell>
          <cell r="I328" t="str">
            <v>管培生</v>
          </cell>
          <cell r="J328" t="str">
            <v>/</v>
          </cell>
          <cell r="K328" t="str">
            <v>河北</v>
          </cell>
          <cell r="L328" t="str">
            <v>河北工厂</v>
          </cell>
          <cell r="M328" t="str">
            <v>劳动合同</v>
          </cell>
          <cell r="N328" t="str">
            <v>是</v>
          </cell>
          <cell r="O328" t="str">
            <v>是</v>
          </cell>
          <cell r="P328" t="str">
            <v>正式工</v>
          </cell>
          <cell r="Q328" t="str">
            <v>技术类</v>
          </cell>
          <cell r="R328" t="str">
            <v>间接人员</v>
          </cell>
          <cell r="S328">
            <v>45743</v>
          </cell>
          <cell r="T328">
            <v>0</v>
          </cell>
        </row>
        <row r="328">
          <cell r="W328" t="str">
            <v>16633733389</v>
          </cell>
          <cell r="X328" t="str">
            <v>董传泽</v>
          </cell>
          <cell r="Y328">
            <v>13292760417</v>
          </cell>
          <cell r="Z328" t="str">
            <v>本科</v>
          </cell>
          <cell r="AA328">
            <v>45097</v>
          </cell>
          <cell r="AB328" t="str">
            <v>华北理工大学</v>
          </cell>
          <cell r="AC328" t="str">
            <v>车辆工程</v>
          </cell>
          <cell r="AD328" t="str">
            <v>统招</v>
          </cell>
          <cell r="AE328" t="str">
            <v>本科</v>
          </cell>
          <cell r="AF328">
            <v>45097</v>
          </cell>
          <cell r="AG328" t="str">
            <v>华北理工大学</v>
          </cell>
          <cell r="AH328" t="str">
            <v>车辆工程</v>
          </cell>
          <cell r="AI328" t="str">
            <v>统招</v>
          </cell>
          <cell r="AJ328" t="str">
            <v>汉</v>
          </cell>
          <cell r="AK328" t="str">
            <v>群众</v>
          </cell>
          <cell r="AL328" t="str">
            <v>未婚</v>
          </cell>
          <cell r="AM328" t="str">
            <v>2000-10-13</v>
          </cell>
          <cell r="AN328">
            <v>25</v>
          </cell>
          <cell r="AO328">
            <v>45323</v>
          </cell>
          <cell r="AP328" t="str">
            <v>河北</v>
          </cell>
          <cell r="AQ328" t="str">
            <v>河北省黄骅市南大港农场五分场三队5号</v>
          </cell>
        </row>
        <row r="329">
          <cell r="C329" t="str">
            <v>杨桐</v>
          </cell>
          <cell r="D329" t="str">
            <v>男</v>
          </cell>
          <cell r="E329" t="str">
            <v>前台</v>
          </cell>
          <cell r="F329" t="str">
            <v>河北光华荣昌汽车部件有限公司</v>
          </cell>
          <cell r="G329" t="str">
            <v>座椅事业一部--金属件厂</v>
          </cell>
          <cell r="H329" t="str">
            <v>底座装配车间</v>
          </cell>
          <cell r="I329" t="str">
            <v>组装工</v>
          </cell>
          <cell r="J329" t="str">
            <v>/</v>
          </cell>
          <cell r="K329" t="str">
            <v>河北</v>
          </cell>
          <cell r="L329" t="str">
            <v>河北工厂</v>
          </cell>
          <cell r="M329" t="str">
            <v>劳动合同</v>
          </cell>
          <cell r="N329" t="str">
            <v>是</v>
          </cell>
          <cell r="O329" t="str">
            <v>否</v>
          </cell>
          <cell r="P329" t="str">
            <v>正式工</v>
          </cell>
          <cell r="Q329" t="str">
            <v>生产类</v>
          </cell>
          <cell r="R329" t="str">
            <v>直接人员</v>
          </cell>
          <cell r="S329">
            <v>45743</v>
          </cell>
          <cell r="T329">
            <v>0</v>
          </cell>
        </row>
        <row r="329">
          <cell r="W329" t="str">
            <v>15833777107</v>
          </cell>
          <cell r="X329" t="str">
            <v>杨学良</v>
          </cell>
          <cell r="Y329">
            <v>15830473777</v>
          </cell>
          <cell r="Z329" t="str">
            <v>中专</v>
          </cell>
          <cell r="AA329">
            <v>45078</v>
          </cell>
          <cell r="AB329" t="str">
            <v>中捷职业技术学校</v>
          </cell>
          <cell r="AC329" t="str">
            <v>机电一体化</v>
          </cell>
          <cell r="AD329" t="str">
            <v>统招</v>
          </cell>
          <cell r="AE329" t="str">
            <v>中专</v>
          </cell>
          <cell r="AF329">
            <v>45078</v>
          </cell>
          <cell r="AG329" t="str">
            <v>中捷职业技术学校</v>
          </cell>
          <cell r="AH329" t="str">
            <v>机电一体化</v>
          </cell>
          <cell r="AI329" t="str">
            <v>统招</v>
          </cell>
          <cell r="AJ329" t="str">
            <v>汉</v>
          </cell>
          <cell r="AK329" t="str">
            <v>群众</v>
          </cell>
          <cell r="AL329" t="str">
            <v>未婚</v>
          </cell>
          <cell r="AM329" t="str">
            <v>2005-12-10</v>
          </cell>
          <cell r="AN329">
            <v>19</v>
          </cell>
          <cell r="AO329">
            <v>45017</v>
          </cell>
          <cell r="AP329" t="str">
            <v>河北</v>
          </cell>
          <cell r="AQ329" t="str">
            <v>河北省黄骅市常郭镇卞子札村23号</v>
          </cell>
        </row>
        <row r="330">
          <cell r="C330" t="str">
            <v>刘厚腾</v>
          </cell>
          <cell r="D330" t="str">
            <v>男</v>
          </cell>
          <cell r="E330" t="str">
            <v>前台</v>
          </cell>
          <cell r="F330" t="str">
            <v>河北光华荣昌汽车部件有限公司</v>
          </cell>
          <cell r="G330" t="str">
            <v>座椅事业一部--金属件厂</v>
          </cell>
          <cell r="H330" t="str">
            <v>焊接车间</v>
          </cell>
          <cell r="I330" t="str">
            <v>摆件工</v>
          </cell>
          <cell r="J330" t="str">
            <v>/</v>
          </cell>
          <cell r="K330" t="str">
            <v>河北</v>
          </cell>
          <cell r="L330" t="str">
            <v>沧州鸿创人力资源服务有限公司</v>
          </cell>
          <cell r="M330" t="str">
            <v>劳务派遣</v>
          </cell>
          <cell r="N330" t="str">
            <v>否</v>
          </cell>
          <cell r="O330" t="str">
            <v>否</v>
          </cell>
          <cell r="P330" t="str">
            <v>劳务派遣</v>
          </cell>
          <cell r="Q330" t="str">
            <v>生产类</v>
          </cell>
          <cell r="R330" t="str">
            <v>直接人员</v>
          </cell>
          <cell r="S330">
            <v>45720</v>
          </cell>
          <cell r="T330">
            <v>0</v>
          </cell>
        </row>
        <row r="330">
          <cell r="W330">
            <v>17632058762</v>
          </cell>
        </row>
        <row r="330">
          <cell r="AM330" t="str">
            <v>2000-07-20</v>
          </cell>
          <cell r="AN330">
            <v>25</v>
          </cell>
        </row>
        <row r="330">
          <cell r="AQ330" t="str">
            <v>河北省沧州市盐山县盐山镇刘红庙村114号</v>
          </cell>
        </row>
        <row r="331">
          <cell r="C331" t="str">
            <v>王金玉</v>
          </cell>
          <cell r="D331" t="str">
            <v>女</v>
          </cell>
          <cell r="E331" t="str">
            <v>前台</v>
          </cell>
          <cell r="F331" t="str">
            <v>河北光华荣昌汽车部件有限公司</v>
          </cell>
          <cell r="G331" t="str">
            <v>座椅事业一部--金属件厂</v>
          </cell>
          <cell r="H331" t="str">
            <v>焊接车间</v>
          </cell>
          <cell r="I331" t="str">
            <v>摆件工</v>
          </cell>
          <cell r="J331" t="str">
            <v>/</v>
          </cell>
          <cell r="K331" t="str">
            <v>河北</v>
          </cell>
          <cell r="L331" t="str">
            <v>沧州鸿创人力资源服务有限公司</v>
          </cell>
          <cell r="M331" t="str">
            <v>劳务派遣</v>
          </cell>
          <cell r="N331" t="str">
            <v>是</v>
          </cell>
          <cell r="O331" t="str">
            <v>否</v>
          </cell>
          <cell r="P331" t="str">
            <v>劳务派遣</v>
          </cell>
          <cell r="Q331" t="str">
            <v>生产类</v>
          </cell>
          <cell r="R331" t="str">
            <v>直接人员</v>
          </cell>
          <cell r="S331">
            <v>45861</v>
          </cell>
        </row>
        <row r="331">
          <cell r="U331">
            <v>45845</v>
          </cell>
          <cell r="V331" t="str">
            <v>调入</v>
          </cell>
          <cell r="W331">
            <v>18766965532</v>
          </cell>
        </row>
        <row r="331">
          <cell r="AJ331" t="str">
            <v>汉</v>
          </cell>
          <cell r="AK331" t="str">
            <v>群众</v>
          </cell>
          <cell r="AL331" t="str">
            <v>已婚</v>
          </cell>
          <cell r="AM331" t="str">
            <v>1980-09-29</v>
          </cell>
          <cell r="AN331">
            <v>45</v>
          </cell>
        </row>
        <row r="331">
          <cell r="AP331" t="str">
            <v>黄骅市</v>
          </cell>
        </row>
        <row r="332">
          <cell r="C332" t="str">
            <v>曹政</v>
          </cell>
          <cell r="D332" t="str">
            <v>女</v>
          </cell>
          <cell r="E332" t="str">
            <v>前台</v>
          </cell>
          <cell r="F332" t="str">
            <v>河北光华荣昌汽车部件有限公司</v>
          </cell>
          <cell r="G332" t="str">
            <v>座椅事业一部--座椅厂</v>
          </cell>
          <cell r="H332" t="str">
            <v>座椅总装车间</v>
          </cell>
          <cell r="I332" t="str">
            <v>组装工</v>
          </cell>
          <cell r="J332" t="str">
            <v>/</v>
          </cell>
          <cell r="K332" t="str">
            <v>河北</v>
          </cell>
          <cell r="L332" t="str">
            <v>沧州鸿创人力资源服务有限公司</v>
          </cell>
          <cell r="M332" t="str">
            <v>劳务派遣</v>
          </cell>
          <cell r="N332" t="str">
            <v>是</v>
          </cell>
          <cell r="O332" t="str">
            <v>否</v>
          </cell>
          <cell r="P332" t="str">
            <v>劳务派遣</v>
          </cell>
          <cell r="Q332" t="str">
            <v>生产类</v>
          </cell>
          <cell r="R332" t="str">
            <v>直接人员</v>
          </cell>
          <cell r="S332">
            <v>45730</v>
          </cell>
          <cell r="T332">
            <v>0</v>
          </cell>
        </row>
        <row r="332">
          <cell r="W332">
            <v>18630769237</v>
          </cell>
          <cell r="X332" t="str">
            <v>刘雅丽</v>
          </cell>
          <cell r="Y332" t="str">
            <v>18630769236</v>
          </cell>
          <cell r="Z332" t="str">
            <v>高中</v>
          </cell>
          <cell r="AA332" t="str">
            <v>2005-09-01</v>
          </cell>
          <cell r="AB332" t="str">
            <v>黄骅中学</v>
          </cell>
          <cell r="AC332" t="str">
            <v>普高</v>
          </cell>
        </row>
        <row r="332">
          <cell r="AJ332" t="str">
            <v>汉</v>
          </cell>
          <cell r="AK332" t="str">
            <v>群众</v>
          </cell>
          <cell r="AL332" t="str">
            <v>已婚</v>
          </cell>
          <cell r="AM332" t="str">
            <v>2008-04-08</v>
          </cell>
          <cell r="AN332">
            <v>17</v>
          </cell>
          <cell r="AO332" t="str">
            <v>2026-01-01</v>
          </cell>
        </row>
        <row r="332">
          <cell r="AQ332" t="str">
            <v>河北省沧州市沧县杜林乡房庄子村173号</v>
          </cell>
        </row>
        <row r="333">
          <cell r="C333" t="str">
            <v>沈永亮</v>
          </cell>
          <cell r="D333" t="str">
            <v>男</v>
          </cell>
          <cell r="E333" t="str">
            <v>前台</v>
          </cell>
          <cell r="F333" t="str">
            <v>河北光华荣昌汽车部件有限公司</v>
          </cell>
          <cell r="G333" t="str">
            <v>座椅事业一部--金属件厂</v>
          </cell>
          <cell r="H333" t="str">
            <v>冲压弯管车间</v>
          </cell>
          <cell r="I333" t="str">
            <v>前工序操作工</v>
          </cell>
          <cell r="J333" t="str">
            <v>/</v>
          </cell>
          <cell r="K333" t="str">
            <v>河北</v>
          </cell>
          <cell r="L333" t="str">
            <v>沧州众智鑫成人力资源服务有限公司</v>
          </cell>
          <cell r="M333" t="str">
            <v>劳务派遣</v>
          </cell>
          <cell r="N333" t="str">
            <v>否</v>
          </cell>
          <cell r="O333" t="str">
            <v>否</v>
          </cell>
          <cell r="P333" t="str">
            <v>劳务派遣</v>
          </cell>
          <cell r="Q333" t="str">
            <v>生产类</v>
          </cell>
          <cell r="R333" t="str">
            <v>直接人员</v>
          </cell>
          <cell r="S333">
            <v>45720</v>
          </cell>
          <cell r="T333">
            <v>0</v>
          </cell>
        </row>
        <row r="333">
          <cell r="W333" t="str">
            <v>13127393231</v>
          </cell>
          <cell r="X333" t="str">
            <v>刘玉慧</v>
          </cell>
          <cell r="Y333">
            <v>15932743463</v>
          </cell>
        </row>
        <row r="333">
          <cell r="AB333" t="str">
            <v>黄骅第四中学</v>
          </cell>
        </row>
        <row r="333">
          <cell r="AJ333" t="str">
            <v>汉</v>
          </cell>
          <cell r="AK333" t="str">
            <v>群众</v>
          </cell>
          <cell r="AL333" t="str">
            <v>未婚</v>
          </cell>
          <cell r="AM333" t="str">
            <v>1983-03-04</v>
          </cell>
          <cell r="AN333">
            <v>42</v>
          </cell>
        </row>
        <row r="333">
          <cell r="AP333" t="str">
            <v>河北</v>
          </cell>
          <cell r="AQ333" t="str">
            <v>河北省黄骅市黄骅镇沈庄村419号</v>
          </cell>
        </row>
        <row r="334">
          <cell r="C334" t="str">
            <v>白丽霞</v>
          </cell>
          <cell r="D334" t="str">
            <v>女</v>
          </cell>
          <cell r="E334" t="str">
            <v>前台</v>
          </cell>
          <cell r="F334" t="str">
            <v>河北光华荣昌汽车部件有限公司</v>
          </cell>
          <cell r="G334" t="str">
            <v>后视镜事业部</v>
          </cell>
          <cell r="H334" t="str">
            <v>注塑车间</v>
          </cell>
          <cell r="I334" t="str">
            <v>操作工</v>
          </cell>
          <cell r="J334" t="str">
            <v>/</v>
          </cell>
          <cell r="K334" t="str">
            <v>河北</v>
          </cell>
          <cell r="L334" t="str">
            <v>天津宏达翔科技有限公司</v>
          </cell>
          <cell r="M334" t="str">
            <v>劳务派遣</v>
          </cell>
          <cell r="N334" t="str">
            <v>否</v>
          </cell>
          <cell r="O334" t="str">
            <v>否</v>
          </cell>
          <cell r="P334" t="str">
            <v>劳务派遣</v>
          </cell>
          <cell r="Q334" t="str">
            <v>生产类</v>
          </cell>
          <cell r="R334" t="str">
            <v>直接人员</v>
          </cell>
          <cell r="S334">
            <v>45717</v>
          </cell>
          <cell r="T334">
            <v>0</v>
          </cell>
        </row>
        <row r="334">
          <cell r="W334">
            <v>18131782523</v>
          </cell>
          <cell r="X334" t="str">
            <v>郑玉航</v>
          </cell>
          <cell r="Y334" t="str">
            <v>15631778306</v>
          </cell>
          <cell r="Z334" t="str">
            <v>初中</v>
          </cell>
          <cell r="AA334">
            <v>1998</v>
          </cell>
          <cell r="AB334" t="str">
            <v>南大港中学</v>
          </cell>
        </row>
        <row r="334">
          <cell r="AJ334" t="str">
            <v>汉</v>
          </cell>
          <cell r="AK334" t="str">
            <v>群众</v>
          </cell>
        </row>
        <row r="334">
          <cell r="AM334" t="str">
            <v>1981-05-15</v>
          </cell>
          <cell r="AN334">
            <v>44</v>
          </cell>
          <cell r="AO334">
            <v>2000</v>
          </cell>
        </row>
        <row r="334">
          <cell r="AQ334" t="str">
            <v>河北省黄骅市南大港
农场三分场十六队32号</v>
          </cell>
        </row>
        <row r="335">
          <cell r="C335" t="str">
            <v>赵雪翔</v>
          </cell>
          <cell r="D335" t="str">
            <v>男</v>
          </cell>
          <cell r="E335" t="str">
            <v>前台</v>
          </cell>
          <cell r="F335" t="str">
            <v>河北光华荣昌汽车部件有限公司</v>
          </cell>
          <cell r="G335" t="str">
            <v>座椅事业一部--座椅厂</v>
          </cell>
          <cell r="H335" t="str">
            <v>座椅总装车间</v>
          </cell>
          <cell r="I335" t="str">
            <v>组装工</v>
          </cell>
          <cell r="J335" t="str">
            <v>/</v>
          </cell>
          <cell r="K335" t="str">
            <v>河北</v>
          </cell>
          <cell r="L335" t="str">
            <v>天津宏达翔科技有限公司</v>
          </cell>
          <cell r="M335" t="str">
            <v>劳务派遣</v>
          </cell>
          <cell r="N335" t="str">
            <v>否</v>
          </cell>
          <cell r="O335" t="str">
            <v>否</v>
          </cell>
          <cell r="P335" t="str">
            <v>劳务派遣</v>
          </cell>
          <cell r="Q335" t="str">
            <v>生产类</v>
          </cell>
          <cell r="R335" t="str">
            <v>直接人员</v>
          </cell>
          <cell r="S335">
            <v>45721</v>
          </cell>
          <cell r="T335">
            <v>0</v>
          </cell>
        </row>
        <row r="335">
          <cell r="W335">
            <v>18734305703</v>
          </cell>
          <cell r="X335" t="str">
            <v>赵立婷</v>
          </cell>
          <cell r="Y335">
            <v>13935335860</v>
          </cell>
          <cell r="Z335" t="str">
            <v>初中</v>
          </cell>
          <cell r="AA335">
            <v>2002</v>
          </cell>
          <cell r="AB335" t="str">
            <v>盂县中学</v>
          </cell>
        </row>
        <row r="335">
          <cell r="AJ335" t="str">
            <v>汉</v>
          </cell>
          <cell r="AK335" t="str">
            <v>群众</v>
          </cell>
        </row>
        <row r="335">
          <cell r="AM335" t="str">
            <v>1996-09-16</v>
          </cell>
          <cell r="AN335">
            <v>29</v>
          </cell>
          <cell r="AO335">
            <v>2003</v>
          </cell>
        </row>
        <row r="335">
          <cell r="AQ335" t="str">
            <v>山西省应县大临河乡
神峪村52号</v>
          </cell>
        </row>
        <row r="336">
          <cell r="C336" t="str">
            <v>郝树军</v>
          </cell>
          <cell r="D336" t="str">
            <v>男</v>
          </cell>
          <cell r="E336" t="str">
            <v>前台</v>
          </cell>
          <cell r="F336" t="str">
            <v>河北光华荣昌汽车部件有限公司</v>
          </cell>
          <cell r="G336" t="str">
            <v>座椅事业一部--座椅厂</v>
          </cell>
          <cell r="H336" t="str">
            <v>座椅总装车间</v>
          </cell>
          <cell r="I336" t="str">
            <v>组装工</v>
          </cell>
          <cell r="J336" t="str">
            <v>/</v>
          </cell>
          <cell r="K336" t="str">
            <v>河北</v>
          </cell>
          <cell r="L336" t="str">
            <v>天津宏达翔科技有限公司</v>
          </cell>
          <cell r="M336" t="str">
            <v>劳务派遣</v>
          </cell>
          <cell r="N336" t="str">
            <v>是</v>
          </cell>
          <cell r="O336" t="str">
            <v>否</v>
          </cell>
          <cell r="P336" t="str">
            <v>劳务派遣</v>
          </cell>
          <cell r="Q336" t="str">
            <v>生产类</v>
          </cell>
          <cell r="R336" t="str">
            <v>直接人员</v>
          </cell>
          <cell r="S336">
            <v>45725</v>
          </cell>
          <cell r="T336">
            <v>0</v>
          </cell>
        </row>
        <row r="336">
          <cell r="W336">
            <v>17277509527</v>
          </cell>
        </row>
        <row r="336">
          <cell r="AM336" t="str">
            <v>1990-07-01</v>
          </cell>
          <cell r="AN336">
            <v>35</v>
          </cell>
        </row>
        <row r="336">
          <cell r="AQ336" t="str">
            <v>山西省平定县石门口乡
西郊村庙地52号5户</v>
          </cell>
        </row>
        <row r="337">
          <cell r="C337" t="str">
            <v>刘海城</v>
          </cell>
          <cell r="D337" t="str">
            <v>男</v>
          </cell>
          <cell r="E337" t="str">
            <v>前台</v>
          </cell>
          <cell r="F337" t="str">
            <v>河北光华荣昌汽车部件有限公司</v>
          </cell>
          <cell r="G337" t="str">
            <v>座椅事业一部--座椅厂</v>
          </cell>
          <cell r="H337" t="str">
            <v>座椅总装车间</v>
          </cell>
          <cell r="I337" t="str">
            <v>组装工</v>
          </cell>
          <cell r="J337" t="str">
            <v>/</v>
          </cell>
          <cell r="K337" t="str">
            <v>河北</v>
          </cell>
          <cell r="L337" t="str">
            <v>天津宏达翔科技有限公司</v>
          </cell>
          <cell r="M337" t="str">
            <v>劳务派遣</v>
          </cell>
          <cell r="N337" t="str">
            <v>是</v>
          </cell>
          <cell r="O337" t="str">
            <v>否</v>
          </cell>
          <cell r="P337" t="str">
            <v>劳务派遣</v>
          </cell>
          <cell r="Q337" t="str">
            <v>生产类</v>
          </cell>
          <cell r="R337" t="str">
            <v>直接人员</v>
          </cell>
          <cell r="S337">
            <v>45732</v>
          </cell>
          <cell r="T337">
            <v>0</v>
          </cell>
        </row>
        <row r="337">
          <cell r="W337">
            <v>17631750420</v>
          </cell>
        </row>
        <row r="337">
          <cell r="AM337" t="str">
            <v>1997-06-12</v>
          </cell>
          <cell r="AN337">
            <v>28</v>
          </cell>
        </row>
        <row r="337">
          <cell r="AQ337" t="str">
            <v>河北省黄骅市常郭镇西队村52号</v>
          </cell>
        </row>
        <row r="338">
          <cell r="C338" t="str">
            <v>李国双</v>
          </cell>
          <cell r="D338" t="str">
            <v>女</v>
          </cell>
          <cell r="E338" t="str">
            <v>前台</v>
          </cell>
          <cell r="F338" t="str">
            <v>河北光华荣昌汽车部件有限公司</v>
          </cell>
          <cell r="G338" t="str">
            <v>后视镜事业部</v>
          </cell>
          <cell r="H338" t="str">
            <v>注塑车间</v>
          </cell>
          <cell r="I338" t="str">
            <v>操作工</v>
          </cell>
          <cell r="J338" t="str">
            <v>/</v>
          </cell>
          <cell r="K338" t="str">
            <v>河北</v>
          </cell>
          <cell r="L338" t="str">
            <v>天津宏达翔科技有限公司</v>
          </cell>
          <cell r="M338" t="str">
            <v>劳务派遣</v>
          </cell>
          <cell r="N338" t="str">
            <v>是</v>
          </cell>
          <cell r="O338" t="str">
            <v>否</v>
          </cell>
          <cell r="P338" t="str">
            <v>劳务派遣</v>
          </cell>
          <cell r="Q338" t="str">
            <v>生产类</v>
          </cell>
          <cell r="R338" t="str">
            <v>直接人员</v>
          </cell>
          <cell r="S338">
            <v>45734</v>
          </cell>
          <cell r="T338">
            <v>0</v>
          </cell>
        </row>
        <row r="338">
          <cell r="W338">
            <v>18233655275</v>
          </cell>
        </row>
        <row r="338">
          <cell r="AM338" t="str">
            <v>1992-05-08</v>
          </cell>
          <cell r="AN338">
            <v>33</v>
          </cell>
        </row>
        <row r="338">
          <cell r="AQ338" t="str">
            <v>河北省沧州市孟村回族自治县
高寨镇孙留舍村0118号</v>
          </cell>
        </row>
        <row r="339">
          <cell r="C339" t="str">
            <v>赵增坤</v>
          </cell>
          <cell r="D339" t="str">
            <v>男</v>
          </cell>
          <cell r="E339" t="str">
            <v>前台</v>
          </cell>
          <cell r="F339" t="str">
            <v>河北光华荣昌汽车部件有限公司</v>
          </cell>
          <cell r="G339" t="str">
            <v>座椅事业一部--座椅厂</v>
          </cell>
          <cell r="H339" t="str">
            <v>座椅总装车间</v>
          </cell>
          <cell r="I339" t="str">
            <v>组装工</v>
          </cell>
          <cell r="J339" t="str">
            <v>/</v>
          </cell>
          <cell r="K339" t="str">
            <v>河北</v>
          </cell>
          <cell r="L339" t="str">
            <v>天津宏达翔科技有限公司</v>
          </cell>
          <cell r="M339" t="str">
            <v>劳务派遣</v>
          </cell>
          <cell r="N339" t="str">
            <v>是</v>
          </cell>
          <cell r="O339" t="str">
            <v>否</v>
          </cell>
          <cell r="P339" t="str">
            <v>劳务派遣</v>
          </cell>
          <cell r="Q339" t="str">
            <v>生产类</v>
          </cell>
          <cell r="R339" t="str">
            <v>直接人员</v>
          </cell>
          <cell r="S339">
            <v>45744</v>
          </cell>
          <cell r="T339">
            <v>0</v>
          </cell>
        </row>
        <row r="339">
          <cell r="V339" t="str">
            <v>调入</v>
          </cell>
          <cell r="W339">
            <v>17832175918</v>
          </cell>
        </row>
        <row r="339">
          <cell r="AJ339" t="str">
            <v>汉</v>
          </cell>
          <cell r="AK339" t="str">
            <v>群众</v>
          </cell>
          <cell r="AL339" t="str">
            <v>已婚</v>
          </cell>
          <cell r="AM339" t="str">
            <v>1981-01-25</v>
          </cell>
          <cell r="AN339">
            <v>44</v>
          </cell>
        </row>
        <row r="339">
          <cell r="AQ339" t="str">
            <v>河北省黄骅市府前街二幼小区1018号</v>
          </cell>
        </row>
        <row r="340">
          <cell r="C340" t="str">
            <v>刘昌林</v>
          </cell>
          <cell r="D340" t="str">
            <v>男</v>
          </cell>
          <cell r="E340" t="str">
            <v>前台</v>
          </cell>
          <cell r="F340" t="str">
            <v>河北光华荣昌汽车部件有限公司</v>
          </cell>
          <cell r="G340" t="str">
            <v>座椅事业一部--座椅厂</v>
          </cell>
          <cell r="H340" t="str">
            <v>座椅总装车间</v>
          </cell>
          <cell r="I340" t="str">
            <v>组装工</v>
          </cell>
          <cell r="J340" t="str">
            <v>/</v>
          </cell>
          <cell r="K340" t="str">
            <v>河北</v>
          </cell>
          <cell r="L340" t="str">
            <v>天津宏达翔科技有限公司</v>
          </cell>
          <cell r="M340" t="str">
            <v>劳务派遣</v>
          </cell>
          <cell r="N340" t="str">
            <v>是</v>
          </cell>
          <cell r="O340" t="str">
            <v>否</v>
          </cell>
          <cell r="P340" t="str">
            <v>劳务派遣</v>
          </cell>
          <cell r="Q340" t="str">
            <v>生产类</v>
          </cell>
          <cell r="R340" t="str">
            <v>直接人员</v>
          </cell>
          <cell r="S340">
            <v>45747</v>
          </cell>
          <cell r="T340">
            <v>0</v>
          </cell>
        </row>
        <row r="340">
          <cell r="W340">
            <v>18132996569</v>
          </cell>
        </row>
        <row r="340">
          <cell r="AM340" t="str">
            <v>2008-01-06</v>
          </cell>
          <cell r="AN340">
            <v>17</v>
          </cell>
        </row>
        <row r="341">
          <cell r="C341" t="str">
            <v>王玉江</v>
          </cell>
          <cell r="D341" t="str">
            <v>男</v>
          </cell>
          <cell r="E341" t="str">
            <v>前台</v>
          </cell>
          <cell r="F341" t="str">
            <v>河北光华荣昌汽车部件有限公司</v>
          </cell>
          <cell r="G341" t="str">
            <v>座椅事业一部--金属件厂</v>
          </cell>
          <cell r="H341" t="str">
            <v>冲压弯管车间</v>
          </cell>
          <cell r="I341" t="str">
            <v>冲压工</v>
          </cell>
          <cell r="J341" t="str">
            <v>/</v>
          </cell>
          <cell r="K341" t="str">
            <v>河北</v>
          </cell>
          <cell r="L341" t="str">
            <v>河北工厂</v>
          </cell>
          <cell r="M341" t="str">
            <v>劳动合同</v>
          </cell>
          <cell r="N341" t="str">
            <v>是</v>
          </cell>
          <cell r="O341" t="str">
            <v>否</v>
          </cell>
          <cell r="P341" t="str">
            <v>正式工</v>
          </cell>
          <cell r="Q341" t="str">
            <v>生产类</v>
          </cell>
          <cell r="R341" t="str">
            <v>直接人员</v>
          </cell>
          <cell r="S341">
            <v>45755</v>
          </cell>
          <cell r="T341">
            <v>0</v>
          </cell>
        </row>
        <row r="341">
          <cell r="W341">
            <v>13483852627</v>
          </cell>
          <cell r="X341" t="str">
            <v>郭小霞</v>
          </cell>
          <cell r="Y341">
            <v>18875775277</v>
          </cell>
          <cell r="Z341" t="str">
            <v>大专</v>
          </cell>
          <cell r="AA341">
            <v>38504</v>
          </cell>
          <cell r="AB341" t="str">
            <v>河北工程学院</v>
          </cell>
          <cell r="AC341" t="str">
            <v>农业</v>
          </cell>
        </row>
        <row r="341">
          <cell r="AE341" t="str">
            <v>大专</v>
          </cell>
          <cell r="AF341">
            <v>38504</v>
          </cell>
          <cell r="AG341" t="str">
            <v>河北工程学院</v>
          </cell>
          <cell r="AH341" t="str">
            <v>农业</v>
          </cell>
        </row>
        <row r="341">
          <cell r="AJ341" t="str">
            <v>汉</v>
          </cell>
          <cell r="AK341" t="str">
            <v>群众</v>
          </cell>
          <cell r="AL341" t="str">
            <v>已婚</v>
          </cell>
          <cell r="AM341" t="str">
            <v>1982-12-06</v>
          </cell>
          <cell r="AN341">
            <v>42</v>
          </cell>
          <cell r="AO341">
            <v>38534</v>
          </cell>
          <cell r="AP341" t="str">
            <v>河北</v>
          </cell>
          <cell r="AQ341" t="str">
            <v>河北省黄骅市常郭镇中泊庄村103号</v>
          </cell>
        </row>
        <row r="342">
          <cell r="C342" t="str">
            <v>宋兴宇</v>
          </cell>
          <cell r="D342" t="str">
            <v>男</v>
          </cell>
          <cell r="E342" t="str">
            <v>前台</v>
          </cell>
          <cell r="F342" t="str">
            <v>河北光华荣昌汽车部件有限公司</v>
          </cell>
          <cell r="G342" t="str">
            <v>座椅事业一部--金属件厂</v>
          </cell>
          <cell r="H342" t="str">
            <v>冲压弯管车间</v>
          </cell>
          <cell r="I342" t="str">
            <v>前工序操作工</v>
          </cell>
          <cell r="J342" t="str">
            <v>/</v>
          </cell>
          <cell r="K342" t="str">
            <v>河北</v>
          </cell>
          <cell r="L342" t="str">
            <v>河北工厂</v>
          </cell>
          <cell r="M342" t="str">
            <v>劳动合同</v>
          </cell>
          <cell r="N342" t="str">
            <v>是</v>
          </cell>
          <cell r="O342" t="str">
            <v>否</v>
          </cell>
          <cell r="P342" t="str">
            <v>正式工</v>
          </cell>
          <cell r="Q342" t="str">
            <v>生产类</v>
          </cell>
          <cell r="R342" t="str">
            <v>直接人员</v>
          </cell>
          <cell r="S342">
            <v>45765</v>
          </cell>
          <cell r="T342">
            <v>0</v>
          </cell>
        </row>
        <row r="342">
          <cell r="W342">
            <v>18232857601</v>
          </cell>
          <cell r="X342" t="str">
            <v>刘之香</v>
          </cell>
          <cell r="Y342">
            <v>15831782813</v>
          </cell>
          <cell r="Z342" t="str">
            <v>高中</v>
          </cell>
        </row>
        <row r="342">
          <cell r="AE342" t="str">
            <v>高中</v>
          </cell>
        </row>
        <row r="342">
          <cell r="AJ342" t="str">
            <v>汉</v>
          </cell>
          <cell r="AK342" t="str">
            <v>群众</v>
          </cell>
          <cell r="AL342" t="str">
            <v>已婚</v>
          </cell>
          <cell r="AM342" t="str">
            <v>1996-04-29</v>
          </cell>
          <cell r="AN342">
            <v>29</v>
          </cell>
          <cell r="AO342">
            <v>43831</v>
          </cell>
          <cell r="AP342" t="str">
            <v>河北</v>
          </cell>
          <cell r="AQ342" t="str">
            <v>河北省黄骅市滕庄子乡朱里口村751号</v>
          </cell>
        </row>
        <row r="343">
          <cell r="C343" t="str">
            <v>张领</v>
          </cell>
          <cell r="D343" t="str">
            <v>女</v>
          </cell>
          <cell r="E343" t="str">
            <v>中台</v>
          </cell>
          <cell r="F343" t="str">
            <v>河北光华荣昌汽车部件有限公司</v>
          </cell>
          <cell r="G343" t="str">
            <v>河北工艺工程部</v>
          </cell>
          <cell r="H343" t="str">
            <v>工艺工程部</v>
          </cell>
          <cell r="I343" t="str">
            <v>冲压工艺工程师</v>
          </cell>
          <cell r="J343" t="str">
            <v>/</v>
          </cell>
          <cell r="K343" t="str">
            <v>河北</v>
          </cell>
          <cell r="L343" t="str">
            <v>河北工厂</v>
          </cell>
          <cell r="M343" t="str">
            <v>劳动合同</v>
          </cell>
          <cell r="N343" t="str">
            <v>是</v>
          </cell>
          <cell r="O343" t="str">
            <v>否</v>
          </cell>
          <cell r="P343" t="str">
            <v>正式工</v>
          </cell>
          <cell r="Q343" t="str">
            <v>技术类</v>
          </cell>
          <cell r="R343" t="str">
            <v>间接人员</v>
          </cell>
          <cell r="S343">
            <v>45768</v>
          </cell>
          <cell r="T343">
            <v>0</v>
          </cell>
        </row>
        <row r="343">
          <cell r="W343">
            <v>18733745916</v>
          </cell>
          <cell r="X343" t="str">
            <v>张明亮</v>
          </cell>
          <cell r="Y343">
            <v>15100858677</v>
          </cell>
          <cell r="Z343" t="str">
            <v>本科</v>
          </cell>
          <cell r="AA343">
            <v>41791</v>
          </cell>
          <cell r="AB343" t="str">
            <v>河北联合大学</v>
          </cell>
          <cell r="AC343" t="str">
            <v>自动化</v>
          </cell>
          <cell r="AD343" t="str">
            <v>统招</v>
          </cell>
          <cell r="AE343" t="str">
            <v>本科</v>
          </cell>
          <cell r="AF343">
            <v>41791</v>
          </cell>
          <cell r="AG343" t="str">
            <v>河北联合大学</v>
          </cell>
          <cell r="AH343" t="str">
            <v>自动化</v>
          </cell>
          <cell r="AI343" t="str">
            <v>统招</v>
          </cell>
          <cell r="AJ343" t="str">
            <v>汉</v>
          </cell>
          <cell r="AK343" t="str">
            <v>群众</v>
          </cell>
          <cell r="AL343" t="str">
            <v>已婚</v>
          </cell>
          <cell r="AM343" t="str">
            <v>1990-08-18</v>
          </cell>
          <cell r="AN343">
            <v>35</v>
          </cell>
          <cell r="AO343">
            <v>41821</v>
          </cell>
          <cell r="AP343" t="str">
            <v>河北</v>
          </cell>
          <cell r="AQ343" t="str">
            <v>河北省黄骅市石岗路广信柳园5号楼2单元1001室</v>
          </cell>
        </row>
        <row r="344">
          <cell r="C344" t="str">
            <v>王文娇</v>
          </cell>
          <cell r="D344" t="str">
            <v>女</v>
          </cell>
          <cell r="E344" t="str">
            <v>中台</v>
          </cell>
          <cell r="F344" t="str">
            <v>河北光华荣昌汽车部件有限公司</v>
          </cell>
          <cell r="G344" t="str">
            <v>河北财务管理部</v>
          </cell>
          <cell r="H344" t="str">
            <v>财务管理部</v>
          </cell>
          <cell r="I344" t="str">
            <v>资产会计</v>
          </cell>
          <cell r="J344" t="str">
            <v>/</v>
          </cell>
          <cell r="K344" t="str">
            <v>河北</v>
          </cell>
          <cell r="L344" t="str">
            <v>河北工厂</v>
          </cell>
          <cell r="M344" t="str">
            <v>劳动合同</v>
          </cell>
          <cell r="N344" t="str">
            <v>是</v>
          </cell>
          <cell r="O344" t="str">
            <v>否</v>
          </cell>
          <cell r="P344" t="str">
            <v>正式工</v>
          </cell>
          <cell r="Q344" t="str">
            <v>技术类</v>
          </cell>
          <cell r="R344" t="str">
            <v>间接人员</v>
          </cell>
          <cell r="S344">
            <v>45774</v>
          </cell>
          <cell r="T344">
            <v>0</v>
          </cell>
        </row>
        <row r="344">
          <cell r="W344">
            <v>15711069625</v>
          </cell>
          <cell r="X344" t="str">
            <v>刘国群</v>
          </cell>
          <cell r="Y344">
            <v>15383777080</v>
          </cell>
          <cell r="Z344" t="str">
            <v>本科</v>
          </cell>
          <cell r="AA344">
            <v>41791</v>
          </cell>
          <cell r="AB344" t="str">
            <v>河北工程大学</v>
          </cell>
          <cell r="AC344" t="str">
            <v>会计学</v>
          </cell>
          <cell r="AD344" t="str">
            <v>统招</v>
          </cell>
          <cell r="AE344" t="str">
            <v>本科</v>
          </cell>
          <cell r="AF344">
            <v>41791</v>
          </cell>
          <cell r="AG344" t="str">
            <v>河北工程大学</v>
          </cell>
          <cell r="AH344" t="str">
            <v>会计学</v>
          </cell>
          <cell r="AI344" t="str">
            <v>统招</v>
          </cell>
          <cell r="AJ344" t="str">
            <v>汉</v>
          </cell>
          <cell r="AK344" t="str">
            <v>群众</v>
          </cell>
          <cell r="AL344" t="str">
            <v>已婚</v>
          </cell>
          <cell r="AM344" t="str">
            <v>1989-10-02</v>
          </cell>
          <cell r="AN344">
            <v>36</v>
          </cell>
          <cell r="AO344">
            <v>44348</v>
          </cell>
          <cell r="AP344" t="str">
            <v>河北</v>
          </cell>
          <cell r="AQ344" t="str">
            <v>河北省沧州市献县韩村镇北张白村238号</v>
          </cell>
        </row>
        <row r="345">
          <cell r="C345" t="str">
            <v>孟祥广</v>
          </cell>
          <cell r="D345" t="str">
            <v>男</v>
          </cell>
          <cell r="E345" t="str">
            <v>前台</v>
          </cell>
          <cell r="F345" t="str">
            <v>河北光华荣昌汽车部件有限公司</v>
          </cell>
          <cell r="G345" t="str">
            <v>座椅事业一部--金属件厂</v>
          </cell>
          <cell r="H345" t="str">
            <v>焊接车间</v>
          </cell>
          <cell r="I345" t="str">
            <v>焊工</v>
          </cell>
          <cell r="J345" t="str">
            <v>/</v>
          </cell>
          <cell r="K345" t="str">
            <v>河北</v>
          </cell>
          <cell r="L345" t="str">
            <v>沧州鸿创人力资源服务有限公司</v>
          </cell>
          <cell r="M345" t="str">
            <v>劳务派遣</v>
          </cell>
          <cell r="N345" t="str">
            <v>否</v>
          </cell>
          <cell r="O345" t="str">
            <v>否</v>
          </cell>
          <cell r="P345" t="str">
            <v>劳务派遣</v>
          </cell>
          <cell r="Q345" t="str">
            <v>生产类</v>
          </cell>
          <cell r="R345" t="str">
            <v>直接人员</v>
          </cell>
          <cell r="S345">
            <v>45753</v>
          </cell>
          <cell r="T345">
            <v>0</v>
          </cell>
        </row>
        <row r="345">
          <cell r="AM345" t="str">
            <v>1989-07-27</v>
          </cell>
          <cell r="AN345">
            <v>36</v>
          </cell>
        </row>
        <row r="345">
          <cell r="AQ345" t="str">
            <v>河北省沧州市海兴县高湾镇刘巡庄村94号</v>
          </cell>
        </row>
        <row r="346">
          <cell r="C346" t="str">
            <v>齐松源</v>
          </cell>
          <cell r="D346" t="str">
            <v>男</v>
          </cell>
          <cell r="E346" t="str">
            <v>前台</v>
          </cell>
          <cell r="F346" t="str">
            <v>河北光华荣昌汽车部件有限公司</v>
          </cell>
          <cell r="G346" t="str">
            <v>座椅事业一部--座椅厂</v>
          </cell>
          <cell r="H346" t="str">
            <v>座椅总装车间</v>
          </cell>
          <cell r="I346" t="str">
            <v>组装工</v>
          </cell>
          <cell r="J346" t="str">
            <v>/</v>
          </cell>
          <cell r="K346" t="str">
            <v>河北</v>
          </cell>
          <cell r="L346" t="str">
            <v>沧州众智鑫成人力资源服务有限公司</v>
          </cell>
          <cell r="M346" t="str">
            <v>劳务派遣</v>
          </cell>
          <cell r="N346" t="str">
            <v>否</v>
          </cell>
          <cell r="O346" t="str">
            <v>否</v>
          </cell>
          <cell r="P346" t="str">
            <v>劳务派遣</v>
          </cell>
          <cell r="Q346" t="str">
            <v>生产类</v>
          </cell>
          <cell r="R346" t="str">
            <v>直接人员</v>
          </cell>
          <cell r="S346">
            <v>45748</v>
          </cell>
          <cell r="T346">
            <v>0</v>
          </cell>
        </row>
        <row r="346">
          <cell r="W346" t="str">
            <v>13043177193</v>
          </cell>
        </row>
        <row r="346">
          <cell r="AM346" t="str">
            <v>2002-05-29</v>
          </cell>
          <cell r="AN346">
            <v>23</v>
          </cell>
        </row>
        <row r="347">
          <cell r="C347" t="str">
            <v>赵梅煜</v>
          </cell>
          <cell r="D347" t="str">
            <v>女</v>
          </cell>
          <cell r="E347" t="str">
            <v>前台</v>
          </cell>
          <cell r="F347" t="str">
            <v>河北光华荣昌汽车部件有限公司</v>
          </cell>
          <cell r="G347" t="str">
            <v>后视镜事业部</v>
          </cell>
          <cell r="H347" t="str">
            <v>后视镜组装车间</v>
          </cell>
          <cell r="I347" t="str">
            <v>组装工</v>
          </cell>
          <cell r="J347" t="str">
            <v>/</v>
          </cell>
          <cell r="K347" t="str">
            <v>河北</v>
          </cell>
          <cell r="L347" t="str">
            <v>沧州众智鑫成人力资源服务有限公司</v>
          </cell>
          <cell r="M347" t="str">
            <v>劳务派遣</v>
          </cell>
          <cell r="N347" t="str">
            <v>否</v>
          </cell>
          <cell r="O347" t="str">
            <v>否</v>
          </cell>
          <cell r="P347" t="str">
            <v>劳务派遣</v>
          </cell>
          <cell r="Q347" t="str">
            <v>生产类</v>
          </cell>
          <cell r="R347" t="str">
            <v>直接人员</v>
          </cell>
          <cell r="S347">
            <v>45762</v>
          </cell>
          <cell r="T347">
            <v>0</v>
          </cell>
        </row>
        <row r="347">
          <cell r="W347" t="str">
            <v>15733771732</v>
          </cell>
        </row>
        <row r="347">
          <cell r="AM347" t="str">
            <v>1997-11-11</v>
          </cell>
          <cell r="AN347">
            <v>28</v>
          </cell>
        </row>
        <row r="348">
          <cell r="C348" t="str">
            <v>李利苹</v>
          </cell>
          <cell r="D348" t="str">
            <v>女</v>
          </cell>
          <cell r="E348" t="str">
            <v>前台</v>
          </cell>
          <cell r="F348" t="str">
            <v>河北光华荣昌汽车部件有限公司</v>
          </cell>
          <cell r="G348" t="str">
            <v>座椅事业一部--座椅厂</v>
          </cell>
          <cell r="H348" t="str">
            <v>缝纫车间</v>
          </cell>
          <cell r="I348" t="str">
            <v>缝纫工</v>
          </cell>
          <cell r="J348" t="str">
            <v>/</v>
          </cell>
          <cell r="K348" t="str">
            <v>河北</v>
          </cell>
          <cell r="L348" t="str">
            <v>天津宏达翔科技有限公司</v>
          </cell>
          <cell r="M348" t="str">
            <v>劳务派遣</v>
          </cell>
          <cell r="N348" t="str">
            <v>否</v>
          </cell>
          <cell r="O348" t="str">
            <v>否</v>
          </cell>
          <cell r="P348" t="str">
            <v>劳务派遣</v>
          </cell>
          <cell r="Q348" t="str">
            <v>生产类</v>
          </cell>
          <cell r="R348" t="str">
            <v>直接人员</v>
          </cell>
          <cell r="S348">
            <v>45762</v>
          </cell>
          <cell r="T348">
            <v>0</v>
          </cell>
        </row>
        <row r="348">
          <cell r="W348" t="str">
            <v>18530510681</v>
          </cell>
        </row>
        <row r="348">
          <cell r="AM348" t="str">
            <v>1998-02-13</v>
          </cell>
          <cell r="AN348">
            <v>27</v>
          </cell>
        </row>
        <row r="349">
          <cell r="C349" t="str">
            <v>李玉强</v>
          </cell>
          <cell r="D349" t="str">
            <v>男</v>
          </cell>
          <cell r="E349" t="str">
            <v>中台</v>
          </cell>
          <cell r="F349" t="str">
            <v>河北光华荣昌汽车部件有限公司</v>
          </cell>
          <cell r="G349" t="str">
            <v>河北工艺工程部</v>
          </cell>
          <cell r="H349" t="str">
            <v>试制车间</v>
          </cell>
          <cell r="I349" t="str">
            <v>新产品试制技工</v>
          </cell>
          <cell r="J349" t="str">
            <v>/</v>
          </cell>
          <cell r="K349" t="str">
            <v>河北</v>
          </cell>
          <cell r="L349" t="str">
            <v>沧州鸿创人力资源服务有限公司</v>
          </cell>
          <cell r="M349" t="str">
            <v>劳务派遣</v>
          </cell>
          <cell r="N349" t="str">
            <v>是</v>
          </cell>
          <cell r="O349" t="str">
            <v>否</v>
          </cell>
          <cell r="P349" t="str">
            <v>劳务派遣</v>
          </cell>
          <cell r="Q349" t="str">
            <v>生产类</v>
          </cell>
          <cell r="R349" t="str">
            <v>直接人员</v>
          </cell>
          <cell r="S349">
            <v>45791</v>
          </cell>
          <cell r="T349">
            <v>0</v>
          </cell>
        </row>
        <row r="349">
          <cell r="AM349" t="str">
            <v>1982-01-15</v>
          </cell>
          <cell r="AN349">
            <v>43</v>
          </cell>
        </row>
        <row r="349">
          <cell r="AQ349" t="str">
            <v>河南省宜阳县丰李镇丰李村22组374号</v>
          </cell>
        </row>
        <row r="350">
          <cell r="C350" t="str">
            <v>葛文博</v>
          </cell>
          <cell r="D350" t="str">
            <v>男</v>
          </cell>
          <cell r="E350" t="str">
            <v>前台</v>
          </cell>
          <cell r="F350" t="str">
            <v>河北光华荣昌汽车部件有限公司</v>
          </cell>
          <cell r="G350" t="str">
            <v>座椅事业一部--金属件厂</v>
          </cell>
          <cell r="H350" t="str">
            <v>制造技术部-模具车间模具制造组</v>
          </cell>
          <cell r="I350" t="str">
            <v>数控铣学徒</v>
          </cell>
          <cell r="J350" t="str">
            <v>/</v>
          </cell>
          <cell r="K350" t="str">
            <v>河北</v>
          </cell>
          <cell r="L350" t="str">
            <v>河北工厂</v>
          </cell>
          <cell r="M350" t="str">
            <v>劳动合同</v>
          </cell>
          <cell r="N350" t="str">
            <v>是</v>
          </cell>
          <cell r="O350" t="str">
            <v>否</v>
          </cell>
          <cell r="P350" t="str">
            <v>正式工</v>
          </cell>
          <cell r="Q350" t="str">
            <v>技术类</v>
          </cell>
          <cell r="R350" t="str">
            <v>间接人员</v>
          </cell>
          <cell r="S350">
            <v>45793</v>
          </cell>
          <cell r="T350">
            <v>0</v>
          </cell>
          <cell r="U350">
            <v>45839</v>
          </cell>
          <cell r="V350" t="str">
            <v>调入</v>
          </cell>
          <cell r="W350">
            <v>15003376256</v>
          </cell>
          <cell r="X350" t="str">
            <v>刘桂芝</v>
          </cell>
          <cell r="Y350">
            <v>18333762617</v>
          </cell>
          <cell r="Z350" t="str">
            <v>大专</v>
          </cell>
          <cell r="AA350">
            <v>45809</v>
          </cell>
          <cell r="AB350" t="str">
            <v>渤海理工职业学院</v>
          </cell>
          <cell r="AC350" t="str">
            <v>机电一体化</v>
          </cell>
          <cell r="AD350" t="str">
            <v>统招</v>
          </cell>
          <cell r="AE350" t="str">
            <v>大专</v>
          </cell>
          <cell r="AF350">
            <v>45809</v>
          </cell>
          <cell r="AG350" t="str">
            <v>渤海理工职业学院</v>
          </cell>
          <cell r="AH350" t="str">
            <v>机电一体化</v>
          </cell>
          <cell r="AI350" t="str">
            <v>统招</v>
          </cell>
          <cell r="AJ350" t="str">
            <v>回</v>
          </cell>
          <cell r="AK350" t="str">
            <v>群众</v>
          </cell>
          <cell r="AL350" t="str">
            <v>未婚</v>
          </cell>
          <cell r="AM350" t="str">
            <v>2003-12-08</v>
          </cell>
          <cell r="AN350">
            <v>21</v>
          </cell>
          <cell r="AO350">
            <v>45566</v>
          </cell>
          <cell r="AP350" t="str">
            <v>河北</v>
          </cell>
          <cell r="AQ350" t="str">
            <v>河北省黄骅市羊二庄镇后街村151号</v>
          </cell>
        </row>
        <row r="351">
          <cell r="C351" t="str">
            <v>宋骅骏</v>
          </cell>
          <cell r="D351" t="str">
            <v>男</v>
          </cell>
          <cell r="E351" t="str">
            <v>前台</v>
          </cell>
          <cell r="F351" t="str">
            <v>河北光华荣昌汽车部件有限公司</v>
          </cell>
          <cell r="G351" t="str">
            <v>后视镜事业部</v>
          </cell>
          <cell r="H351" t="str">
            <v>涂装车间</v>
          </cell>
          <cell r="I351" t="str">
            <v>操作工</v>
          </cell>
          <cell r="J351" t="str">
            <v>/</v>
          </cell>
          <cell r="K351" t="str">
            <v>河北</v>
          </cell>
          <cell r="L351" t="str">
            <v>天津宏达翔科技有限公司</v>
          </cell>
          <cell r="M351" t="str">
            <v>劳务派遣</v>
          </cell>
          <cell r="N351" t="str">
            <v>否</v>
          </cell>
          <cell r="O351" t="str">
            <v>否</v>
          </cell>
          <cell r="P351" t="str">
            <v>劳务派遣</v>
          </cell>
          <cell r="Q351" t="str">
            <v>生产类</v>
          </cell>
          <cell r="R351" t="str">
            <v>直接人员</v>
          </cell>
          <cell r="S351">
            <v>45792</v>
          </cell>
          <cell r="T351">
            <v>0</v>
          </cell>
        </row>
        <row r="351">
          <cell r="W351">
            <v>13283277972</v>
          </cell>
        </row>
        <row r="351">
          <cell r="AM351" t="str">
            <v>2002-08-28</v>
          </cell>
          <cell r="AN351">
            <v>23</v>
          </cell>
        </row>
        <row r="351">
          <cell r="AP351" t="str">
            <v>河北</v>
          </cell>
          <cell r="AQ351" t="str">
            <v>河北省黄骅市
信誉大街三区1347号</v>
          </cell>
        </row>
        <row r="352">
          <cell r="C352" t="str">
            <v>张丽</v>
          </cell>
          <cell r="D352" t="str">
            <v>女</v>
          </cell>
          <cell r="E352" t="str">
            <v>前台</v>
          </cell>
          <cell r="F352" t="str">
            <v>河北光华荣昌汽车部件有限公司</v>
          </cell>
          <cell r="G352" t="str">
            <v>后视镜事业部</v>
          </cell>
          <cell r="H352" t="str">
            <v>后视镜组装车间</v>
          </cell>
          <cell r="I352" t="str">
            <v>组装工</v>
          </cell>
          <cell r="J352" t="str">
            <v>/</v>
          </cell>
          <cell r="K352" t="str">
            <v>河北</v>
          </cell>
          <cell r="L352" t="str">
            <v>沧州鸿创人力资源服务有限公司</v>
          </cell>
          <cell r="M352" t="str">
            <v>劳务派遣</v>
          </cell>
          <cell r="N352" t="str">
            <v>是</v>
          </cell>
          <cell r="O352" t="str">
            <v>否</v>
          </cell>
          <cell r="P352" t="str">
            <v>劳务派遣</v>
          </cell>
          <cell r="Q352" t="str">
            <v>生产类</v>
          </cell>
          <cell r="R352" t="str">
            <v>直接人员</v>
          </cell>
          <cell r="S352">
            <v>45788</v>
          </cell>
          <cell r="T352">
            <v>0</v>
          </cell>
        </row>
        <row r="352">
          <cell r="AM352" t="str">
            <v>1984-05-12</v>
          </cell>
          <cell r="AN352">
            <v>41</v>
          </cell>
        </row>
        <row r="352">
          <cell r="AP352" t="str">
            <v>河北</v>
          </cell>
          <cell r="AQ352" t="str">
            <v>河北省黄骅市官乡后吴庄村46号</v>
          </cell>
        </row>
        <row r="353">
          <cell r="C353" t="str">
            <v>冯玉兰</v>
          </cell>
          <cell r="D353" t="str">
            <v>女</v>
          </cell>
          <cell r="E353" t="str">
            <v>前台</v>
          </cell>
          <cell r="F353" t="str">
            <v>河北光华荣昌汽车部件有限公司</v>
          </cell>
          <cell r="G353" t="str">
            <v>后视镜事业部</v>
          </cell>
          <cell r="H353" t="str">
            <v>后视镜组装车间</v>
          </cell>
          <cell r="I353" t="str">
            <v>组装工</v>
          </cell>
          <cell r="J353" t="str">
            <v>/</v>
          </cell>
          <cell r="K353" t="str">
            <v>河北</v>
          </cell>
          <cell r="L353" t="str">
            <v>沧州鸿创人力资源服务有限公司</v>
          </cell>
          <cell r="M353" t="str">
            <v>劳务派遣</v>
          </cell>
          <cell r="N353" t="str">
            <v>是</v>
          </cell>
          <cell r="O353" t="str">
            <v>否</v>
          </cell>
          <cell r="P353" t="str">
            <v>劳务派遣</v>
          </cell>
          <cell r="Q353" t="str">
            <v>生产类</v>
          </cell>
          <cell r="R353" t="str">
            <v>直接人员</v>
          </cell>
          <cell r="S353">
            <v>45788</v>
          </cell>
          <cell r="T353">
            <v>0</v>
          </cell>
        </row>
        <row r="353">
          <cell r="AM353" t="str">
            <v>1982-08-04</v>
          </cell>
          <cell r="AN353">
            <v>43</v>
          </cell>
        </row>
        <row r="353">
          <cell r="AP353" t="str">
            <v>河北</v>
          </cell>
          <cell r="AQ353" t="str">
            <v>河北省黄骅市官庄乡后吴庄村1号</v>
          </cell>
        </row>
        <row r="354">
          <cell r="C354" t="str">
            <v>崔华玉</v>
          </cell>
          <cell r="D354" t="str">
            <v>男</v>
          </cell>
          <cell r="E354" t="str">
            <v>前台</v>
          </cell>
          <cell r="F354" t="str">
            <v>河北光华荣昌汽车部件有限公司</v>
          </cell>
          <cell r="G354" t="str">
            <v>座椅事业一部--座椅厂</v>
          </cell>
          <cell r="H354" t="str">
            <v>发泡车间</v>
          </cell>
          <cell r="I354" t="str">
            <v>发泡工</v>
          </cell>
          <cell r="J354" t="str">
            <v>/</v>
          </cell>
          <cell r="K354" t="str">
            <v>河北</v>
          </cell>
          <cell r="L354" t="str">
            <v>河北工厂</v>
          </cell>
          <cell r="M354" t="str">
            <v>劳动合同</v>
          </cell>
          <cell r="N354" t="str">
            <v>是</v>
          </cell>
          <cell r="O354" t="str">
            <v>否</v>
          </cell>
          <cell r="P354" t="str">
            <v>正式工</v>
          </cell>
          <cell r="Q354" t="str">
            <v>生产类</v>
          </cell>
          <cell r="R354" t="str">
            <v>直接人员</v>
          </cell>
          <cell r="S354">
            <v>45819</v>
          </cell>
          <cell r="T354">
            <v>0</v>
          </cell>
        </row>
        <row r="354">
          <cell r="W354">
            <v>13833741417</v>
          </cell>
          <cell r="X354" t="str">
            <v>崔永江</v>
          </cell>
          <cell r="Y354" t="str">
            <v>13582756662</v>
          </cell>
          <cell r="Z354" t="str">
            <v>大专</v>
          </cell>
          <cell r="AA354">
            <v>44713</v>
          </cell>
          <cell r="AB354" t="str">
            <v>河北科技大学</v>
          </cell>
          <cell r="AC354" t="str">
            <v>汽修</v>
          </cell>
          <cell r="AD354" t="str">
            <v>统招</v>
          </cell>
          <cell r="AE354" t="str">
            <v>大专</v>
          </cell>
          <cell r="AF354">
            <v>44713</v>
          </cell>
          <cell r="AG354" t="str">
            <v>河北科技大学</v>
          </cell>
          <cell r="AH354" t="str">
            <v>汽修</v>
          </cell>
          <cell r="AI354" t="str">
            <v>统招</v>
          </cell>
          <cell r="AJ354" t="str">
            <v>汉</v>
          </cell>
          <cell r="AK354" t="str">
            <v>群众</v>
          </cell>
          <cell r="AL354" t="str">
            <v>未婚</v>
          </cell>
          <cell r="AM354" t="str">
            <v>1998-07-13</v>
          </cell>
          <cell r="AN354">
            <v>27</v>
          </cell>
        </row>
        <row r="354">
          <cell r="AP354" t="str">
            <v>河北</v>
          </cell>
          <cell r="AQ354" t="str">
            <v>河北省黄骅市吕桥镇中坛村93号</v>
          </cell>
        </row>
        <row r="355">
          <cell r="C355" t="str">
            <v>王志远</v>
          </cell>
          <cell r="D355" t="str">
            <v>男</v>
          </cell>
          <cell r="E355" t="str">
            <v>前台</v>
          </cell>
          <cell r="F355" t="str">
            <v>河北光华荣昌汽车部件有限公司</v>
          </cell>
          <cell r="G355" t="str">
            <v>座椅事业一部--座椅厂</v>
          </cell>
          <cell r="H355" t="str">
            <v>座椅总装车间</v>
          </cell>
          <cell r="I355" t="str">
            <v>组装工</v>
          </cell>
          <cell r="J355" t="str">
            <v>/</v>
          </cell>
          <cell r="K355" t="str">
            <v>河北</v>
          </cell>
          <cell r="L355" t="str">
            <v>河北工厂</v>
          </cell>
          <cell r="M355" t="str">
            <v>劳动合同</v>
          </cell>
          <cell r="N355" t="str">
            <v>是</v>
          </cell>
          <cell r="O355" t="str">
            <v>否</v>
          </cell>
          <cell r="P355" t="str">
            <v>正式工</v>
          </cell>
          <cell r="Q355" t="str">
            <v>生产类</v>
          </cell>
          <cell r="R355" t="str">
            <v>直接人员</v>
          </cell>
          <cell r="S355">
            <v>45825</v>
          </cell>
          <cell r="T355">
            <v>0</v>
          </cell>
        </row>
        <row r="355">
          <cell r="W355">
            <v>15532891231</v>
          </cell>
          <cell r="X355" t="str">
            <v>王培亮</v>
          </cell>
          <cell r="Y355" t="str">
            <v>13731756490</v>
          </cell>
          <cell r="Z355" t="str">
            <v>中专</v>
          </cell>
          <cell r="AA355">
            <v>45474</v>
          </cell>
          <cell r="AB355" t="str">
            <v>献县职教职中心</v>
          </cell>
          <cell r="AC355" t="str">
            <v>计算机应用</v>
          </cell>
          <cell r="AD355" t="str">
            <v>统招</v>
          </cell>
          <cell r="AE355" t="str">
            <v>中专</v>
          </cell>
          <cell r="AF355">
            <v>45474</v>
          </cell>
          <cell r="AG355" t="str">
            <v>献县职教职中心</v>
          </cell>
          <cell r="AH355" t="str">
            <v>计算机应用</v>
          </cell>
          <cell r="AI355" t="str">
            <v>统招</v>
          </cell>
          <cell r="AJ355" t="str">
            <v>汉</v>
          </cell>
          <cell r="AK355" t="str">
            <v>群众</v>
          </cell>
          <cell r="AL355" t="str">
            <v>未婚</v>
          </cell>
          <cell r="AM355" t="str">
            <v>2005-12-19</v>
          </cell>
          <cell r="AN355">
            <v>19</v>
          </cell>
          <cell r="AO355">
            <v>43678</v>
          </cell>
          <cell r="AP355" t="str">
            <v>河北</v>
          </cell>
          <cell r="AQ355" t="str">
            <v>河北省沧州市献县淮镇东洋村231号</v>
          </cell>
        </row>
        <row r="356">
          <cell r="C356" t="str">
            <v>李想</v>
          </cell>
          <cell r="D356" t="str">
            <v>男</v>
          </cell>
          <cell r="E356" t="str">
            <v>中台</v>
          </cell>
          <cell r="F356" t="str">
            <v>河北光华荣昌汽车部件有限公司</v>
          </cell>
          <cell r="G356" t="str">
            <v>河北工艺工程部</v>
          </cell>
          <cell r="H356" t="str">
            <v>工艺工程部</v>
          </cell>
          <cell r="I356" t="str">
            <v>管培生</v>
          </cell>
          <cell r="J356" t="str">
            <v>/</v>
          </cell>
          <cell r="K356" t="str">
            <v>河北</v>
          </cell>
          <cell r="L356" t="str">
            <v>河北工厂</v>
          </cell>
          <cell r="M356" t="str">
            <v>劳动合同</v>
          </cell>
          <cell r="N356" t="str">
            <v>是</v>
          </cell>
          <cell r="O356" t="str">
            <v>否</v>
          </cell>
          <cell r="P356" t="str">
            <v>正式工</v>
          </cell>
          <cell r="Q356" t="str">
            <v>管理类</v>
          </cell>
          <cell r="R356" t="str">
            <v>间接人员</v>
          </cell>
          <cell r="S356">
            <v>45824</v>
          </cell>
          <cell r="T356">
            <v>0</v>
          </cell>
          <cell r="U356">
            <v>45901</v>
          </cell>
          <cell r="V356" t="str">
            <v>调入</v>
          </cell>
          <cell r="W356">
            <v>18031710487</v>
          </cell>
          <cell r="X356" t="str">
            <v>李跃华</v>
          </cell>
          <cell r="Y356" t="str">
            <v>18632735239</v>
          </cell>
          <cell r="Z356" t="str">
            <v>本科</v>
          </cell>
          <cell r="AA356">
            <v>45814</v>
          </cell>
          <cell r="AB356" t="str">
            <v>河北农业大学现代科技学院</v>
          </cell>
          <cell r="AC356" t="str">
            <v>机械设计制造及其自动化</v>
          </cell>
          <cell r="AD356" t="str">
            <v>统招</v>
          </cell>
          <cell r="AE356" t="str">
            <v>本科</v>
          </cell>
          <cell r="AF356">
            <v>45814</v>
          </cell>
          <cell r="AG356" t="str">
            <v>河北农业大学现代科技学院</v>
          </cell>
          <cell r="AH356" t="str">
            <v>机械设计制造及其自动化</v>
          </cell>
          <cell r="AI356" t="str">
            <v>统招</v>
          </cell>
          <cell r="AJ356" t="str">
            <v>汉</v>
          </cell>
          <cell r="AK356" t="str">
            <v>群众</v>
          </cell>
          <cell r="AL356" t="str">
            <v>未婚</v>
          </cell>
          <cell r="AM356" t="str">
            <v>2002-12-27</v>
          </cell>
          <cell r="AN356">
            <v>22</v>
          </cell>
          <cell r="AO356">
            <v>45809</v>
          </cell>
          <cell r="AP356" t="str">
            <v>河北</v>
          </cell>
          <cell r="AQ356" t="str">
            <v>河北省沧州市肃宁县尚村镇北辛庄村113号</v>
          </cell>
        </row>
        <row r="357">
          <cell r="C357" t="str">
            <v>张宇</v>
          </cell>
          <cell r="D357" t="str">
            <v>女</v>
          </cell>
          <cell r="E357" t="str">
            <v>前台</v>
          </cell>
          <cell r="F357" t="str">
            <v>河北光华荣昌汽车部件有限公司</v>
          </cell>
          <cell r="G357" t="str">
            <v>座椅事业一部--座椅厂</v>
          </cell>
          <cell r="H357" t="str">
            <v>缝纫车间</v>
          </cell>
          <cell r="I357" t="str">
            <v>缝纫工</v>
          </cell>
          <cell r="J357" t="str">
            <v>/</v>
          </cell>
          <cell r="K357" t="str">
            <v>河北</v>
          </cell>
          <cell r="L357" t="str">
            <v>河北工厂</v>
          </cell>
          <cell r="M357" t="str">
            <v>劳动合同</v>
          </cell>
          <cell r="N357" t="str">
            <v>是</v>
          </cell>
          <cell r="O357" t="str">
            <v>否</v>
          </cell>
          <cell r="P357" t="str">
            <v>正式工</v>
          </cell>
          <cell r="Q357" t="str">
            <v>生产类</v>
          </cell>
          <cell r="R357" t="str">
            <v>直接人员</v>
          </cell>
          <cell r="S357">
            <v>45831</v>
          </cell>
          <cell r="T357">
            <v>0</v>
          </cell>
        </row>
        <row r="357">
          <cell r="W357">
            <v>15031701032</v>
          </cell>
          <cell r="X357" t="str">
            <v>于猛</v>
          </cell>
          <cell r="Y357" t="str">
            <v>15233077662</v>
          </cell>
          <cell r="Z357" t="str">
            <v>中专</v>
          </cell>
          <cell r="AA357">
            <v>43282</v>
          </cell>
          <cell r="AB357" t="str">
            <v>黄骅职中</v>
          </cell>
          <cell r="AC357" t="str">
            <v>幼师</v>
          </cell>
          <cell r="AD357" t="str">
            <v>统招</v>
          </cell>
          <cell r="AE357" t="str">
            <v>中专</v>
          </cell>
          <cell r="AF357">
            <v>43282</v>
          </cell>
          <cell r="AG357" t="str">
            <v>黄骅职中</v>
          </cell>
          <cell r="AH357" t="str">
            <v>幼师</v>
          </cell>
          <cell r="AI357" t="str">
            <v>统招</v>
          </cell>
          <cell r="AJ357" t="str">
            <v>汉</v>
          </cell>
          <cell r="AK357" t="str">
            <v>群众</v>
          </cell>
          <cell r="AL357" t="str">
            <v>已婚</v>
          </cell>
          <cell r="AM357" t="str">
            <v>1998-02-16</v>
          </cell>
          <cell r="AN357">
            <v>27</v>
          </cell>
          <cell r="AO357">
            <v>42917</v>
          </cell>
          <cell r="AP357" t="str">
            <v>河北</v>
          </cell>
          <cell r="AQ357" t="str">
            <v>河北省黄骅市黄骅镇于常庄村063号</v>
          </cell>
        </row>
        <row r="358">
          <cell r="C358" t="str">
            <v>于泽男</v>
          </cell>
          <cell r="D358" t="str">
            <v>男</v>
          </cell>
          <cell r="E358" t="str">
            <v>前台</v>
          </cell>
          <cell r="F358" t="str">
            <v>河北光华荣昌汽车部件有限公司</v>
          </cell>
          <cell r="G358" t="str">
            <v>后视镜事业部</v>
          </cell>
          <cell r="H358" t="str">
            <v>技术质量科</v>
          </cell>
          <cell r="I358" t="str">
            <v>管培生</v>
          </cell>
          <cell r="J358" t="str">
            <v>/</v>
          </cell>
          <cell r="K358" t="str">
            <v>河北</v>
          </cell>
          <cell r="L358" t="str">
            <v>河北工厂</v>
          </cell>
          <cell r="M358" t="str">
            <v>劳动合同</v>
          </cell>
          <cell r="N358" t="str">
            <v>是</v>
          </cell>
          <cell r="O358" t="str">
            <v>否</v>
          </cell>
          <cell r="P358" t="str">
            <v>正式工</v>
          </cell>
          <cell r="Q358" t="str">
            <v>管理类</v>
          </cell>
          <cell r="R358" t="str">
            <v>间接人员</v>
          </cell>
          <cell r="S358">
            <v>45833</v>
          </cell>
          <cell r="T358">
            <v>0</v>
          </cell>
          <cell r="U358">
            <v>45931</v>
          </cell>
          <cell r="V358" t="str">
            <v>调入</v>
          </cell>
          <cell r="W358">
            <v>15075727577</v>
          </cell>
          <cell r="X358" t="str">
            <v>于艳伟</v>
          </cell>
          <cell r="Y358" t="str">
            <v>15733732888</v>
          </cell>
          <cell r="Z358" t="str">
            <v>本科</v>
          </cell>
          <cell r="AA358">
            <v>45826</v>
          </cell>
          <cell r="AB358" t="str">
            <v>河北水利电力学院</v>
          </cell>
          <cell r="AC358" t="str">
            <v>机器人工程</v>
          </cell>
          <cell r="AD358" t="str">
            <v>统招</v>
          </cell>
          <cell r="AE358" t="str">
            <v>本科</v>
          </cell>
          <cell r="AF358">
            <v>45826</v>
          </cell>
          <cell r="AG358" t="str">
            <v>河北水利电力学院</v>
          </cell>
          <cell r="AH358" t="str">
            <v>机器人工程</v>
          </cell>
          <cell r="AI358" t="str">
            <v>统招</v>
          </cell>
          <cell r="AJ358" t="str">
            <v>汉</v>
          </cell>
          <cell r="AK358" t="str">
            <v>群众</v>
          </cell>
          <cell r="AL358" t="str">
            <v>未婚</v>
          </cell>
          <cell r="AM358" t="str">
            <v>2003-02-14</v>
          </cell>
          <cell r="AN358">
            <v>22</v>
          </cell>
          <cell r="AO358">
            <v>45833</v>
          </cell>
          <cell r="AP358" t="str">
            <v>河北</v>
          </cell>
          <cell r="AQ358" t="str">
            <v>河北省沧州市肃宁县邵庄乡于高口村218号</v>
          </cell>
        </row>
        <row r="359">
          <cell r="C359" t="str">
            <v>闻琪</v>
          </cell>
          <cell r="D359" t="str">
            <v>女</v>
          </cell>
          <cell r="E359" t="str">
            <v>前台</v>
          </cell>
          <cell r="F359" t="str">
            <v>河北光华荣昌汽车部件有限公司</v>
          </cell>
          <cell r="G359" t="str">
            <v>座椅事业一部--金属件厂</v>
          </cell>
          <cell r="H359" t="str">
            <v>底座装配车间</v>
          </cell>
          <cell r="I359" t="str">
            <v>组装工</v>
          </cell>
          <cell r="J359" t="str">
            <v>/</v>
          </cell>
          <cell r="K359" t="str">
            <v>河北</v>
          </cell>
          <cell r="L359" t="str">
            <v>河北工厂</v>
          </cell>
          <cell r="M359" t="str">
            <v>劳动合同</v>
          </cell>
          <cell r="N359" t="str">
            <v>是</v>
          </cell>
          <cell r="O359" t="str">
            <v>否</v>
          </cell>
          <cell r="P359" t="str">
            <v>正式工</v>
          </cell>
          <cell r="Q359" t="str">
            <v>生产类</v>
          </cell>
          <cell r="R359" t="str">
            <v>直接人员</v>
          </cell>
          <cell r="S359">
            <v>45835</v>
          </cell>
          <cell r="T359">
            <v>0</v>
          </cell>
        </row>
        <row r="359">
          <cell r="W359">
            <v>19131766635</v>
          </cell>
          <cell r="X359" t="str">
            <v>赵文茂</v>
          </cell>
          <cell r="Y359">
            <v>13315774545</v>
          </cell>
          <cell r="Z359" t="str">
            <v>小学</v>
          </cell>
        </row>
        <row r="359">
          <cell r="AE359" t="str">
            <v>小学</v>
          </cell>
        </row>
        <row r="359">
          <cell r="AJ359" t="str">
            <v>汉</v>
          </cell>
          <cell r="AK359" t="str">
            <v>群众</v>
          </cell>
          <cell r="AL359" t="str">
            <v>已婚</v>
          </cell>
          <cell r="AM359" t="str">
            <v>2002-12-27</v>
          </cell>
          <cell r="AN359">
            <v>22</v>
          </cell>
          <cell r="AO359">
            <v>45352</v>
          </cell>
          <cell r="AP359" t="str">
            <v>河北</v>
          </cell>
          <cell r="AQ359" t="str">
            <v>河北省黄骅市常郭镇高代庄村</v>
          </cell>
        </row>
        <row r="360">
          <cell r="C360" t="str">
            <v>李树昶</v>
          </cell>
          <cell r="D360" t="str">
            <v>男</v>
          </cell>
          <cell r="E360" t="str">
            <v>前台</v>
          </cell>
          <cell r="F360" t="str">
            <v>河北光华荣昌汽车部件有限公司</v>
          </cell>
          <cell r="G360" t="str">
            <v>座椅事业一部--金属件厂</v>
          </cell>
          <cell r="H360" t="str">
            <v>焊接车间</v>
          </cell>
          <cell r="I360" t="str">
            <v>摆件工</v>
          </cell>
          <cell r="J360" t="str">
            <v>/</v>
          </cell>
          <cell r="K360" t="str">
            <v>河北</v>
          </cell>
          <cell r="L360" t="str">
            <v>沧州鸿创人力资源服务有限公司</v>
          </cell>
          <cell r="M360" t="str">
            <v>劳务派遣</v>
          </cell>
          <cell r="N360" t="str">
            <v>否</v>
          </cell>
          <cell r="O360" t="str">
            <v>否</v>
          </cell>
          <cell r="P360" t="str">
            <v>劳务派遣</v>
          </cell>
          <cell r="Q360" t="str">
            <v>生产类</v>
          </cell>
          <cell r="R360" t="str">
            <v>直接人员</v>
          </cell>
          <cell r="S360">
            <v>45824</v>
          </cell>
          <cell r="T360">
            <v>0</v>
          </cell>
        </row>
        <row r="360">
          <cell r="AM360" t="str">
            <v>1993-09-11</v>
          </cell>
          <cell r="AN360">
            <v>32</v>
          </cell>
        </row>
        <row r="361">
          <cell r="C361" t="str">
            <v>刘海波</v>
          </cell>
          <cell r="D361" t="str">
            <v>男</v>
          </cell>
          <cell r="E361" t="str">
            <v>前台</v>
          </cell>
          <cell r="F361" t="str">
            <v>河北光华荣昌汽车部件有限公司</v>
          </cell>
          <cell r="G361" t="str">
            <v>座椅事业一部--金属件厂</v>
          </cell>
          <cell r="H361" t="str">
            <v>冲压弯管车间</v>
          </cell>
          <cell r="I361" t="str">
            <v>冲压工</v>
          </cell>
          <cell r="J361" t="str">
            <v>/</v>
          </cell>
          <cell r="K361" t="str">
            <v>河北</v>
          </cell>
          <cell r="L361" t="str">
            <v>沧州众智鑫成人力资源服务有限公司</v>
          </cell>
          <cell r="M361" t="str">
            <v>劳务派遣</v>
          </cell>
          <cell r="N361" t="str">
            <v>是</v>
          </cell>
          <cell r="O361" t="str">
            <v>否</v>
          </cell>
          <cell r="P361" t="str">
            <v>劳务派遣</v>
          </cell>
          <cell r="Q361" t="str">
            <v>生产类</v>
          </cell>
          <cell r="R361" t="str">
            <v>直接人员</v>
          </cell>
          <cell r="S361">
            <v>45832</v>
          </cell>
          <cell r="T361">
            <v>0</v>
          </cell>
        </row>
        <row r="361">
          <cell r="W361">
            <v>15720291367</v>
          </cell>
        </row>
        <row r="361">
          <cell r="AM361" t="str">
            <v>1990-08-15</v>
          </cell>
          <cell r="AN361">
            <v>35</v>
          </cell>
        </row>
        <row r="361">
          <cell r="AQ361" t="str">
            <v>河北省沧州市海兴县小山乡山后村1050号</v>
          </cell>
        </row>
        <row r="362">
          <cell r="C362" t="str">
            <v>陈志甲</v>
          </cell>
          <cell r="D362" t="str">
            <v>男</v>
          </cell>
          <cell r="E362" t="str">
            <v>前台</v>
          </cell>
          <cell r="F362" t="str">
            <v>河北光华荣昌汽车部件有限公司</v>
          </cell>
          <cell r="G362" t="str">
            <v>座椅事业一部--金属件厂</v>
          </cell>
          <cell r="H362" t="str">
            <v>底座装配车间</v>
          </cell>
          <cell r="I362" t="str">
            <v>组装工</v>
          </cell>
          <cell r="J362" t="str">
            <v>/</v>
          </cell>
          <cell r="K362" t="str">
            <v>河北</v>
          </cell>
          <cell r="L362" t="str">
            <v>沧州众智鑫成人力资源服务有限公司</v>
          </cell>
          <cell r="M362" t="str">
            <v>劳务派遣</v>
          </cell>
          <cell r="N362" t="str">
            <v>是</v>
          </cell>
          <cell r="O362" t="str">
            <v>否</v>
          </cell>
          <cell r="P362" t="str">
            <v>劳务派遣</v>
          </cell>
          <cell r="Q362" t="str">
            <v>生产类</v>
          </cell>
          <cell r="R362" t="str">
            <v>直接人员</v>
          </cell>
          <cell r="S362">
            <v>45833</v>
          </cell>
          <cell r="T362">
            <v>0</v>
          </cell>
        </row>
        <row r="362">
          <cell r="W362">
            <v>15716973601</v>
          </cell>
          <cell r="X362" t="str">
            <v>陈斌</v>
          </cell>
          <cell r="Y362">
            <v>16632705387</v>
          </cell>
        </row>
        <row r="362">
          <cell r="AB362" t="str">
            <v>河北工业职业技术学院</v>
          </cell>
          <cell r="AC362" t="str">
            <v>土木工程</v>
          </cell>
        </row>
        <row r="362">
          <cell r="AJ362" t="str">
            <v>汉</v>
          </cell>
          <cell r="AK362" t="str">
            <v>群众</v>
          </cell>
          <cell r="AL362" t="str">
            <v>未婚</v>
          </cell>
          <cell r="AM362" t="str">
            <v>1999-08-23</v>
          </cell>
          <cell r="AN362">
            <v>26</v>
          </cell>
        </row>
        <row r="362">
          <cell r="AQ362" t="str">
            <v>河北省黄骅市黄骅镇坑东村148号</v>
          </cell>
        </row>
        <row r="363">
          <cell r="C363" t="str">
            <v>米祥瑞</v>
          </cell>
          <cell r="D363" t="str">
            <v>男</v>
          </cell>
          <cell r="E363" t="str">
            <v>前台</v>
          </cell>
          <cell r="F363" t="str">
            <v>河北光华荣昌汽车部件有限公司</v>
          </cell>
          <cell r="G363" t="str">
            <v>座椅事业一部--座椅厂</v>
          </cell>
          <cell r="H363" t="str">
            <v>座椅总装车间</v>
          </cell>
          <cell r="I363" t="str">
            <v>组装工</v>
          </cell>
          <cell r="J363" t="str">
            <v>/</v>
          </cell>
          <cell r="K363" t="str">
            <v>河北</v>
          </cell>
          <cell r="L363" t="str">
            <v>天津宏达翔科技有限公司</v>
          </cell>
          <cell r="M363" t="str">
            <v>劳务派遣</v>
          </cell>
          <cell r="N363" t="str">
            <v>是</v>
          </cell>
          <cell r="O363" t="str">
            <v>否</v>
          </cell>
          <cell r="P363" t="str">
            <v>劳务派遣</v>
          </cell>
          <cell r="Q363" t="str">
            <v>生产类</v>
          </cell>
          <cell r="R363" t="str">
            <v>直接人员</v>
          </cell>
          <cell r="S363">
            <v>45825</v>
          </cell>
          <cell r="T363">
            <v>0</v>
          </cell>
        </row>
        <row r="363">
          <cell r="W363">
            <v>13785786303</v>
          </cell>
          <cell r="X363" t="str">
            <v>米永生</v>
          </cell>
          <cell r="Y363">
            <v>13754574160</v>
          </cell>
          <cell r="Z363" t="str">
            <v>中专</v>
          </cell>
          <cell r="AA363">
            <v>2025.05</v>
          </cell>
          <cell r="AB363" t="str">
            <v>中捷技校</v>
          </cell>
        </row>
        <row r="363">
          <cell r="AJ363" t="str">
            <v>汉</v>
          </cell>
          <cell r="AK363" t="str">
            <v>群众</v>
          </cell>
          <cell r="AL363" t="str">
            <v>未婚</v>
          </cell>
          <cell r="AM363" t="str">
            <v>2007-11-01</v>
          </cell>
          <cell r="AN363">
            <v>18</v>
          </cell>
        </row>
        <row r="363">
          <cell r="AQ363" t="str">
            <v>河北省黄骅市常郭镇中留村76号</v>
          </cell>
        </row>
        <row r="364">
          <cell r="C364" t="str">
            <v>米硕</v>
          </cell>
          <cell r="D364" t="str">
            <v>男</v>
          </cell>
          <cell r="E364" t="str">
            <v>前台</v>
          </cell>
          <cell r="F364" t="str">
            <v>河北光华荣昌汽车部件有限公司</v>
          </cell>
          <cell r="G364" t="str">
            <v>座椅事业一部--金属件厂</v>
          </cell>
          <cell r="H364" t="str">
            <v>生产管理科</v>
          </cell>
          <cell r="I364" t="str">
            <v>上料工</v>
          </cell>
          <cell r="J364" t="str">
            <v>/</v>
          </cell>
          <cell r="K364" t="str">
            <v>河北</v>
          </cell>
          <cell r="L364" t="str">
            <v>天津宏达翔科技有限公司</v>
          </cell>
          <cell r="M364" t="str">
            <v>劳务派遣</v>
          </cell>
          <cell r="N364" t="str">
            <v>是</v>
          </cell>
          <cell r="O364" t="str">
            <v>否</v>
          </cell>
          <cell r="P364" t="str">
            <v>劳务派遣</v>
          </cell>
          <cell r="Q364" t="str">
            <v>生产类</v>
          </cell>
          <cell r="R364" t="str">
            <v>直接人员</v>
          </cell>
          <cell r="S364">
            <v>45825</v>
          </cell>
          <cell r="T364">
            <v>0</v>
          </cell>
        </row>
        <row r="364">
          <cell r="W364">
            <v>13292717737</v>
          </cell>
          <cell r="X364" t="str">
            <v>刘宁</v>
          </cell>
          <cell r="Y364">
            <v>15531751575</v>
          </cell>
          <cell r="Z364" t="str">
            <v>中专</v>
          </cell>
          <cell r="AA364" t="str">
            <v>2025.06.17</v>
          </cell>
          <cell r="AB364" t="str">
            <v>中捷技校</v>
          </cell>
        </row>
        <row r="364">
          <cell r="AJ364" t="str">
            <v>汉</v>
          </cell>
          <cell r="AK364" t="str">
            <v>群众</v>
          </cell>
          <cell r="AL364" t="str">
            <v>未婚</v>
          </cell>
          <cell r="AM364" t="str">
            <v>2008-10-12</v>
          </cell>
          <cell r="AN364">
            <v>17</v>
          </cell>
        </row>
        <row r="364">
          <cell r="AQ364" t="str">
            <v>河北省黄骅市常郭镇中留村83号</v>
          </cell>
        </row>
        <row r="365">
          <cell r="C365" t="str">
            <v>张永强</v>
          </cell>
          <cell r="D365" t="str">
            <v>男</v>
          </cell>
          <cell r="E365" t="str">
            <v>前台</v>
          </cell>
          <cell r="F365" t="str">
            <v>河北光华荣昌汽车部件有限公司</v>
          </cell>
          <cell r="G365" t="str">
            <v>座椅事业一部--金属件厂</v>
          </cell>
          <cell r="H365" t="str">
            <v>制造技术部-模具车间设计组</v>
          </cell>
          <cell r="I365" t="str">
            <v>冲压模具设计工程师</v>
          </cell>
          <cell r="J365" t="str">
            <v>/</v>
          </cell>
          <cell r="K365" t="str">
            <v>河北</v>
          </cell>
          <cell r="L365" t="str">
            <v>河北工厂</v>
          </cell>
          <cell r="M365" t="str">
            <v>劳动合同</v>
          </cell>
          <cell r="N365" t="str">
            <v>是</v>
          </cell>
          <cell r="O365" t="str">
            <v>否</v>
          </cell>
          <cell r="P365" t="str">
            <v>正式工</v>
          </cell>
          <cell r="Q365" t="str">
            <v>技术类</v>
          </cell>
          <cell r="R365" t="str">
            <v>间接人员</v>
          </cell>
          <cell r="S365">
            <v>45839</v>
          </cell>
          <cell r="T365">
            <v>0</v>
          </cell>
        </row>
        <row r="365">
          <cell r="W365">
            <v>15097378018</v>
          </cell>
          <cell r="X365" t="str">
            <v>孙蕾</v>
          </cell>
          <cell r="Y365" t="str">
            <v>15511602303</v>
          </cell>
          <cell r="Z365" t="str">
            <v>本科</v>
          </cell>
          <cell r="AA365">
            <v>37438</v>
          </cell>
          <cell r="AB365" t="str">
            <v>大连铁道学院</v>
          </cell>
          <cell r="AC365" t="str">
            <v>塑性成型专业及设备</v>
          </cell>
          <cell r="AD365" t="str">
            <v>统招</v>
          </cell>
          <cell r="AE365" t="str">
            <v>本科</v>
          </cell>
          <cell r="AF365">
            <v>37438</v>
          </cell>
          <cell r="AG365" t="str">
            <v>大连铁道学院</v>
          </cell>
          <cell r="AH365" t="str">
            <v>塑性成型专业及设备</v>
          </cell>
          <cell r="AI365" t="str">
            <v>统招</v>
          </cell>
          <cell r="AJ365" t="str">
            <v>汉</v>
          </cell>
          <cell r="AK365" t="str">
            <v>群众</v>
          </cell>
          <cell r="AL365" t="str">
            <v>已婚</v>
          </cell>
          <cell r="AM365" t="str">
            <v>1977-10-16</v>
          </cell>
          <cell r="AN365">
            <v>48</v>
          </cell>
          <cell r="AO365">
            <v>37530</v>
          </cell>
          <cell r="AP365" t="str">
            <v>河北</v>
          </cell>
          <cell r="AQ365" t="str">
            <v>辽宁省大连经济技术开发区东北三街23号</v>
          </cell>
        </row>
        <row r="366">
          <cell r="C366" t="str">
            <v>张海宇</v>
          </cell>
          <cell r="D366" t="str">
            <v>男</v>
          </cell>
          <cell r="E366" t="str">
            <v>前台</v>
          </cell>
          <cell r="F366" t="str">
            <v>河北光华荣昌汽车部件有限公司</v>
          </cell>
          <cell r="G366" t="str">
            <v>座椅事业一部--金属件厂</v>
          </cell>
          <cell r="H366" t="str">
            <v>焊接车间</v>
          </cell>
          <cell r="I366" t="str">
            <v>摆件工</v>
          </cell>
          <cell r="J366" t="str">
            <v>/</v>
          </cell>
          <cell r="K366" t="str">
            <v>河北</v>
          </cell>
          <cell r="L366" t="str">
            <v>河北工厂</v>
          </cell>
          <cell r="M366" t="str">
            <v>劳动合同</v>
          </cell>
          <cell r="N366" t="str">
            <v>是</v>
          </cell>
          <cell r="O366" t="str">
            <v>否</v>
          </cell>
          <cell r="P366" t="str">
            <v>正式工</v>
          </cell>
          <cell r="Q366" t="str">
            <v>生产类</v>
          </cell>
          <cell r="R366" t="str">
            <v>间接人员</v>
          </cell>
          <cell r="S366">
            <v>45853</v>
          </cell>
          <cell r="T366">
            <v>0</v>
          </cell>
        </row>
        <row r="366">
          <cell r="W366">
            <v>17692783631</v>
          </cell>
          <cell r="X366" t="str">
            <v>杨志云</v>
          </cell>
          <cell r="Y366" t="str">
            <v>17692783621</v>
          </cell>
          <cell r="Z366" t="str">
            <v>初中</v>
          </cell>
        </row>
        <row r="366">
          <cell r="AB366" t="str">
            <v>旧城中学</v>
          </cell>
        </row>
        <row r="366">
          <cell r="AE366" t="str">
            <v>初中</v>
          </cell>
        </row>
        <row r="366">
          <cell r="AG366" t="str">
            <v>旧城中学</v>
          </cell>
        </row>
        <row r="366">
          <cell r="AJ366" t="str">
            <v>汉</v>
          </cell>
          <cell r="AK366" t="str">
            <v>群众</v>
          </cell>
          <cell r="AL366" t="str">
            <v>已婚</v>
          </cell>
          <cell r="AM366" t="str">
            <v>1987-08-10</v>
          </cell>
          <cell r="AN366">
            <v>38</v>
          </cell>
          <cell r="AO366">
            <v>43556</v>
          </cell>
          <cell r="AP366" t="str">
            <v>河北</v>
          </cell>
          <cell r="AQ366" t="str">
            <v>河北省黄骅市旧城镇旧城村354号</v>
          </cell>
        </row>
        <row r="367">
          <cell r="C367" t="str">
            <v>曹亚杰</v>
          </cell>
          <cell r="D367" t="str">
            <v>女</v>
          </cell>
          <cell r="E367" t="str">
            <v>中台</v>
          </cell>
          <cell r="F367" t="str">
            <v>河北光华荣昌汽车部件有限公司</v>
          </cell>
          <cell r="G367" t="str">
            <v>河北箫驰公司</v>
          </cell>
          <cell r="H367" t="str">
            <v>箫驰公司</v>
          </cell>
          <cell r="I367" t="str">
            <v>统计员</v>
          </cell>
          <cell r="J367" t="str">
            <v>/</v>
          </cell>
          <cell r="K367" t="str">
            <v>河北</v>
          </cell>
          <cell r="L367" t="str">
            <v>河北工厂</v>
          </cell>
          <cell r="M367" t="str">
            <v>劳动合同</v>
          </cell>
          <cell r="N367" t="str">
            <v>是</v>
          </cell>
          <cell r="O367" t="str">
            <v>否</v>
          </cell>
          <cell r="P367" t="str">
            <v>正式工</v>
          </cell>
          <cell r="Q367" t="str">
            <v>售后类</v>
          </cell>
          <cell r="R367" t="str">
            <v>间接人员</v>
          </cell>
          <cell r="S367">
            <v>45846</v>
          </cell>
          <cell r="T367">
            <v>0</v>
          </cell>
        </row>
        <row r="367">
          <cell r="W367">
            <v>13373445789</v>
          </cell>
          <cell r="X367" t="str">
            <v>曹国营</v>
          </cell>
          <cell r="Y367" t="str">
            <v>13603177262</v>
          </cell>
          <cell r="Z367" t="str">
            <v>本科</v>
          </cell>
          <cell r="AA367">
            <v>45108</v>
          </cell>
          <cell r="AB367" t="str">
            <v>河北科技学院</v>
          </cell>
          <cell r="AC367" t="str">
            <v>会计学</v>
          </cell>
          <cell r="AD367" t="str">
            <v>统招</v>
          </cell>
          <cell r="AE367" t="str">
            <v>本科</v>
          </cell>
          <cell r="AF367">
            <v>45108</v>
          </cell>
          <cell r="AG367" t="str">
            <v>河北科技学院</v>
          </cell>
          <cell r="AH367" t="str">
            <v>会计学</v>
          </cell>
          <cell r="AI367" t="str">
            <v>统招</v>
          </cell>
          <cell r="AJ367" t="str">
            <v>汉</v>
          </cell>
          <cell r="AK367" t="str">
            <v>群众</v>
          </cell>
          <cell r="AL367" t="str">
            <v>未婚</v>
          </cell>
          <cell r="AM367" t="str">
            <v>2000-07-17</v>
          </cell>
          <cell r="AN367">
            <v>25</v>
          </cell>
          <cell r="AO367">
            <v>44986</v>
          </cell>
          <cell r="AP367" t="str">
            <v>河北</v>
          </cell>
          <cell r="AQ367" t="str">
            <v>河北省黄骅市旧城镇大六间房村59号</v>
          </cell>
        </row>
        <row r="368">
          <cell r="C368" t="str">
            <v>张勇</v>
          </cell>
          <cell r="D368" t="str">
            <v>男</v>
          </cell>
          <cell r="E368" t="str">
            <v>前台</v>
          </cell>
          <cell r="F368" t="str">
            <v>河北光华荣昌汽车部件有限公司</v>
          </cell>
          <cell r="G368" t="str">
            <v>座椅事业一部--金属件厂</v>
          </cell>
          <cell r="H368" t="str">
            <v>制造技术部-模具车间模具制造组</v>
          </cell>
          <cell r="I368" t="str">
            <v>工装模具装配钳工</v>
          </cell>
          <cell r="J368" t="str">
            <v>/</v>
          </cell>
          <cell r="K368" t="str">
            <v>河北</v>
          </cell>
          <cell r="L368" t="str">
            <v>河北工厂</v>
          </cell>
          <cell r="M368" t="str">
            <v>劳动合同</v>
          </cell>
          <cell r="N368" t="str">
            <v>是</v>
          </cell>
          <cell r="O368" t="str">
            <v>否</v>
          </cell>
          <cell r="P368" t="str">
            <v>正式工</v>
          </cell>
          <cell r="Q368" t="str">
            <v>技术类</v>
          </cell>
          <cell r="R368" t="str">
            <v>直接人员</v>
          </cell>
          <cell r="S368">
            <v>45850</v>
          </cell>
          <cell r="T368">
            <v>0</v>
          </cell>
        </row>
        <row r="368">
          <cell r="W368">
            <v>13613171319</v>
          </cell>
          <cell r="X368" t="str">
            <v>吴杰琼</v>
          </cell>
          <cell r="Y368" t="str">
            <v>17832818388</v>
          </cell>
          <cell r="Z368" t="str">
            <v>小学</v>
          </cell>
        </row>
        <row r="368">
          <cell r="AE368" t="str">
            <v>小学</v>
          </cell>
        </row>
        <row r="368">
          <cell r="AJ368" t="str">
            <v>汉</v>
          </cell>
          <cell r="AK368" t="str">
            <v>群众</v>
          </cell>
          <cell r="AL368" t="str">
            <v>已婚</v>
          </cell>
          <cell r="AM368" t="str">
            <v>1987-07-06</v>
          </cell>
          <cell r="AN368">
            <v>38</v>
          </cell>
          <cell r="AO368">
            <v>39448</v>
          </cell>
          <cell r="AP368" t="str">
            <v>河北</v>
          </cell>
          <cell r="AQ368" t="str">
            <v>河北省黄骅市黄骅镇张常庄村116号</v>
          </cell>
        </row>
        <row r="369">
          <cell r="C369" t="str">
            <v>韩文彬</v>
          </cell>
          <cell r="D369" t="str">
            <v>男</v>
          </cell>
          <cell r="E369" t="str">
            <v>前台</v>
          </cell>
          <cell r="F369" t="str">
            <v>河北光华荣昌汽车部件有限公司</v>
          </cell>
          <cell r="G369" t="str">
            <v>座椅事业一部--金属件厂</v>
          </cell>
          <cell r="H369" t="str">
            <v>生产管理科</v>
          </cell>
          <cell r="I369" t="str">
            <v>叉车工（上料）</v>
          </cell>
          <cell r="J369" t="str">
            <v>/</v>
          </cell>
          <cell r="K369" t="str">
            <v>河北</v>
          </cell>
          <cell r="L369" t="str">
            <v>河北工厂</v>
          </cell>
          <cell r="M369" t="str">
            <v>劳动合同</v>
          </cell>
          <cell r="N369" t="str">
            <v>是</v>
          </cell>
          <cell r="O369" t="str">
            <v>否</v>
          </cell>
          <cell r="P369" t="str">
            <v>正式工</v>
          </cell>
          <cell r="Q369" t="str">
            <v>生产类</v>
          </cell>
          <cell r="R369" t="str">
            <v>间接人员</v>
          </cell>
          <cell r="S369">
            <v>45860</v>
          </cell>
          <cell r="T369">
            <v>0</v>
          </cell>
        </row>
        <row r="369">
          <cell r="W369">
            <v>13513278984</v>
          </cell>
          <cell r="X369" t="str">
            <v>马春华</v>
          </cell>
          <cell r="Y369" t="str">
            <v>15028722463</v>
          </cell>
          <cell r="Z369" t="str">
            <v>中专</v>
          </cell>
          <cell r="AA369">
            <v>37408</v>
          </cell>
          <cell r="AB369" t="str">
            <v>黄骅职业技术学校</v>
          </cell>
          <cell r="AC369" t="str">
            <v>数控机床</v>
          </cell>
          <cell r="AD369" t="str">
            <v>统招</v>
          </cell>
          <cell r="AE369" t="str">
            <v>中专</v>
          </cell>
          <cell r="AF369">
            <v>37408</v>
          </cell>
          <cell r="AG369" t="str">
            <v>黄骅职业技术学校</v>
          </cell>
          <cell r="AH369" t="str">
            <v>数控机床</v>
          </cell>
          <cell r="AI369" t="str">
            <v>统招</v>
          </cell>
          <cell r="AJ369" t="str">
            <v>汉</v>
          </cell>
          <cell r="AK369" t="str">
            <v>群众</v>
          </cell>
          <cell r="AL369" t="str">
            <v>已婚</v>
          </cell>
          <cell r="AM369" t="str">
            <v>1984-04-10</v>
          </cell>
          <cell r="AN369">
            <v>41</v>
          </cell>
          <cell r="AO369">
            <v>38292</v>
          </cell>
          <cell r="AP369" t="str">
            <v>河北</v>
          </cell>
          <cell r="AQ369" t="str">
            <v>河北省黄骅市常郭镇卞子札村151号</v>
          </cell>
        </row>
        <row r="370">
          <cell r="C370" t="str">
            <v>邢建彬</v>
          </cell>
          <cell r="D370" t="str">
            <v>男</v>
          </cell>
          <cell r="E370" t="str">
            <v>前台</v>
          </cell>
          <cell r="F370" t="str">
            <v>河北光华荣昌汽车部件有限公司</v>
          </cell>
          <cell r="G370" t="str">
            <v>座椅事业一部--金属件厂</v>
          </cell>
          <cell r="H370" t="str">
            <v>制造技术部-TPM</v>
          </cell>
          <cell r="I370" t="str">
            <v>弯管冲压保全</v>
          </cell>
          <cell r="J370" t="str">
            <v>/</v>
          </cell>
          <cell r="K370" t="str">
            <v>河北</v>
          </cell>
          <cell r="L370" t="str">
            <v>河北工厂</v>
          </cell>
          <cell r="M370" t="str">
            <v>劳动合同</v>
          </cell>
          <cell r="N370" t="str">
            <v>是</v>
          </cell>
          <cell r="O370" t="str">
            <v>否</v>
          </cell>
          <cell r="P370" t="str">
            <v>正式工</v>
          </cell>
          <cell r="Q370" t="str">
            <v>生产类</v>
          </cell>
          <cell r="R370" t="str">
            <v>直接人员</v>
          </cell>
          <cell r="S370">
            <v>45856</v>
          </cell>
          <cell r="T370">
            <v>0</v>
          </cell>
        </row>
        <row r="370">
          <cell r="W370">
            <v>15128783127</v>
          </cell>
          <cell r="X370" t="str">
            <v>王明艳</v>
          </cell>
          <cell r="Y370" t="str">
            <v>15933174836</v>
          </cell>
          <cell r="Z370" t="str">
            <v>初中</v>
          </cell>
        </row>
        <row r="370">
          <cell r="AB370" t="str">
            <v>黄骅中学</v>
          </cell>
        </row>
        <row r="370">
          <cell r="AE370" t="str">
            <v>大专</v>
          </cell>
          <cell r="AF370">
            <v>43282</v>
          </cell>
          <cell r="AG370" t="str">
            <v>河北工业大学</v>
          </cell>
          <cell r="AH370" t="str">
            <v>机电一体化</v>
          </cell>
          <cell r="AI370" t="str">
            <v>成考</v>
          </cell>
          <cell r="AJ370" t="str">
            <v>汉</v>
          </cell>
          <cell r="AK370" t="str">
            <v>群众</v>
          </cell>
          <cell r="AL370" t="str">
            <v>已婚</v>
          </cell>
          <cell r="AM370" t="str">
            <v>1987-08-01</v>
          </cell>
          <cell r="AN370">
            <v>38</v>
          </cell>
          <cell r="AO370">
            <v>38047</v>
          </cell>
          <cell r="AP370" t="str">
            <v>河北</v>
          </cell>
          <cell r="AQ370" t="str">
            <v>河北省黄骅市石岗路阳光新城二期B13号楼1单元101室</v>
          </cell>
        </row>
        <row r="371">
          <cell r="C371" t="str">
            <v>李新涛</v>
          </cell>
          <cell r="D371" t="str">
            <v>男</v>
          </cell>
          <cell r="E371" t="str">
            <v>前台</v>
          </cell>
          <cell r="F371" t="str">
            <v>河北光华荣昌汽车部件有限公司</v>
          </cell>
          <cell r="G371" t="str">
            <v>座椅事业一部--金属件厂</v>
          </cell>
          <cell r="H371" t="str">
            <v>制造技术部-模具车间设计组</v>
          </cell>
          <cell r="I371" t="str">
            <v>冲压模具设计工程师</v>
          </cell>
          <cell r="J371" t="str">
            <v>/</v>
          </cell>
          <cell r="K371" t="str">
            <v>河北</v>
          </cell>
          <cell r="L371" t="str">
            <v>河北工厂</v>
          </cell>
          <cell r="M371" t="str">
            <v>劳动合同</v>
          </cell>
          <cell r="N371" t="str">
            <v>是</v>
          </cell>
          <cell r="O371" t="str">
            <v>否</v>
          </cell>
          <cell r="P371" t="str">
            <v>正式工</v>
          </cell>
          <cell r="Q371" t="str">
            <v>技术类</v>
          </cell>
          <cell r="R371" t="str">
            <v>间接人员</v>
          </cell>
          <cell r="S371">
            <v>45862</v>
          </cell>
          <cell r="T371">
            <v>0</v>
          </cell>
        </row>
        <row r="371">
          <cell r="W371">
            <v>18622188670</v>
          </cell>
          <cell r="X371" t="str">
            <v>刘春燕</v>
          </cell>
          <cell r="Y371" t="str">
            <v>18631797928</v>
          </cell>
          <cell r="Z371" t="str">
            <v>本科</v>
          </cell>
          <cell r="AA371">
            <v>39995</v>
          </cell>
          <cell r="AB371" t="str">
            <v>河北工业大学城市学院</v>
          </cell>
          <cell r="AC371" t="str">
            <v>模具设计及制造</v>
          </cell>
          <cell r="AD371" t="str">
            <v>统招</v>
          </cell>
          <cell r="AE371" t="str">
            <v>本科</v>
          </cell>
          <cell r="AF371">
            <v>39995</v>
          </cell>
          <cell r="AG371" t="str">
            <v>河北工业大学城市学院</v>
          </cell>
          <cell r="AH371" t="str">
            <v>模具设计及制造</v>
          </cell>
          <cell r="AI371" t="str">
            <v>统招</v>
          </cell>
          <cell r="AJ371" t="str">
            <v>汉</v>
          </cell>
          <cell r="AK371" t="str">
            <v>群众</v>
          </cell>
          <cell r="AL371" t="str">
            <v>已婚</v>
          </cell>
          <cell r="AM371" t="str">
            <v>1985-10-20</v>
          </cell>
          <cell r="AN371">
            <v>40</v>
          </cell>
          <cell r="AO371">
            <v>39995</v>
          </cell>
          <cell r="AP371" t="str">
            <v>河北</v>
          </cell>
          <cell r="AQ371" t="str">
            <v>河北省石家庄市栾城镇八里庄村顺正北街五胡同10号</v>
          </cell>
        </row>
        <row r="372">
          <cell r="C372" t="str">
            <v>杨占岭</v>
          </cell>
          <cell r="D372" t="str">
            <v>男</v>
          </cell>
          <cell r="E372" t="str">
            <v>前台</v>
          </cell>
          <cell r="F372" t="str">
            <v>河北光华荣昌汽车部件有限公司</v>
          </cell>
          <cell r="G372" t="str">
            <v>座椅事业一部--金属件厂</v>
          </cell>
          <cell r="H372" t="str">
            <v>冲压弯管车间</v>
          </cell>
          <cell r="I372" t="str">
            <v>冲压工</v>
          </cell>
          <cell r="J372" t="str">
            <v>/</v>
          </cell>
          <cell r="K372" t="str">
            <v>河北</v>
          </cell>
          <cell r="L372" t="str">
            <v>河北工厂</v>
          </cell>
          <cell r="M372" t="str">
            <v>劳动合同</v>
          </cell>
          <cell r="N372" t="str">
            <v>是</v>
          </cell>
          <cell r="O372" t="str">
            <v>否</v>
          </cell>
          <cell r="P372" t="str">
            <v>正式工</v>
          </cell>
          <cell r="Q372" t="str">
            <v>生产类</v>
          </cell>
          <cell r="R372" t="str">
            <v>直接人员</v>
          </cell>
          <cell r="S372">
            <v>45864</v>
          </cell>
          <cell r="T372">
            <v>0</v>
          </cell>
        </row>
        <row r="372">
          <cell r="W372">
            <v>13021897471</v>
          </cell>
          <cell r="X372" t="str">
            <v>杨树苹</v>
          </cell>
          <cell r="Y372" t="str">
            <v>15226710327</v>
          </cell>
          <cell r="Z372" t="str">
            <v>大专</v>
          </cell>
        </row>
        <row r="372">
          <cell r="AB372" t="str">
            <v>河北科技学院</v>
          </cell>
          <cell r="AC372" t="str">
            <v>计算机应用技术</v>
          </cell>
          <cell r="AD372" t="str">
            <v>统招</v>
          </cell>
          <cell r="AE372" t="str">
            <v>大专</v>
          </cell>
        </row>
        <row r="372">
          <cell r="AG372" t="str">
            <v>河北科技学院</v>
          </cell>
          <cell r="AH372" t="str">
            <v>计算机应用技术</v>
          </cell>
          <cell r="AI372" t="str">
            <v>统招</v>
          </cell>
          <cell r="AJ372" t="str">
            <v>汉</v>
          </cell>
          <cell r="AK372" t="str">
            <v>群众</v>
          </cell>
          <cell r="AL372" t="str">
            <v>未婚</v>
          </cell>
          <cell r="AM372" t="str">
            <v>2002-07-04</v>
          </cell>
          <cell r="AN372">
            <v>23</v>
          </cell>
          <cell r="AO372">
            <v>45292</v>
          </cell>
          <cell r="AP372" t="str">
            <v>河北</v>
          </cell>
          <cell r="AQ372" t="str">
            <v>河北省黄骅市常郭镇南毕孟村134号</v>
          </cell>
        </row>
        <row r="373">
          <cell r="C373" t="str">
            <v>刘庆成</v>
          </cell>
          <cell r="D373" t="str">
            <v>男</v>
          </cell>
          <cell r="E373" t="str">
            <v>前台</v>
          </cell>
          <cell r="F373" t="str">
            <v>河北光华荣昌汽车部件有限公司</v>
          </cell>
          <cell r="G373" t="str">
            <v>座椅事业一部--金属件厂</v>
          </cell>
          <cell r="H373" t="str">
            <v>生产管理科</v>
          </cell>
          <cell r="I373" t="str">
            <v>叉车工（上料）</v>
          </cell>
          <cell r="J373" t="str">
            <v>/</v>
          </cell>
          <cell r="K373" t="str">
            <v>河北</v>
          </cell>
          <cell r="L373" t="str">
            <v>河北工厂</v>
          </cell>
          <cell r="M373" t="str">
            <v>劳动合同</v>
          </cell>
          <cell r="N373" t="str">
            <v>是</v>
          </cell>
          <cell r="O373" t="str">
            <v>否</v>
          </cell>
          <cell r="P373" t="str">
            <v>正式工</v>
          </cell>
          <cell r="Q373" t="str">
            <v>生产类</v>
          </cell>
          <cell r="R373" t="str">
            <v>间接人员</v>
          </cell>
          <cell r="S373">
            <v>45864</v>
          </cell>
          <cell r="T373">
            <v>0</v>
          </cell>
        </row>
        <row r="373">
          <cell r="W373">
            <v>15233277321</v>
          </cell>
          <cell r="X373" t="str">
            <v>张珍</v>
          </cell>
          <cell r="Y373" t="str">
            <v>17736799071</v>
          </cell>
          <cell r="Z373" t="str">
            <v>大专</v>
          </cell>
          <cell r="AA373">
            <v>43009</v>
          </cell>
          <cell r="AB373" t="str">
            <v>东北农业大学</v>
          </cell>
          <cell r="AC373" t="str">
            <v>工商管理</v>
          </cell>
          <cell r="AD373" t="str">
            <v>自考</v>
          </cell>
          <cell r="AE373" t="str">
            <v>本科</v>
          </cell>
          <cell r="AF373">
            <v>46844</v>
          </cell>
          <cell r="AG373" t="str">
            <v>沧州交通学院</v>
          </cell>
          <cell r="AH373" t="str">
            <v>化学</v>
          </cell>
          <cell r="AI373" t="str">
            <v>自考</v>
          </cell>
          <cell r="AJ373" t="str">
            <v>汉</v>
          </cell>
          <cell r="AK373" t="str">
            <v>群众</v>
          </cell>
          <cell r="AL373" t="str">
            <v>已婚</v>
          </cell>
          <cell r="AM373" t="str">
            <v>1992-12-04</v>
          </cell>
          <cell r="AN373">
            <v>32</v>
          </cell>
          <cell r="AO373">
            <v>40817</v>
          </cell>
          <cell r="AP373" t="str">
            <v>河北</v>
          </cell>
          <cell r="AQ373" t="str">
            <v>河北省黄骅市旧城镇大堤柳庄村133号</v>
          </cell>
        </row>
        <row r="374">
          <cell r="C374" t="str">
            <v>于立桩</v>
          </cell>
          <cell r="D374" t="str">
            <v>男</v>
          </cell>
          <cell r="E374" t="str">
            <v>前台</v>
          </cell>
          <cell r="F374" t="str">
            <v>河北光华荣昌汽车部件有限公司</v>
          </cell>
          <cell r="G374" t="str">
            <v>座椅事业一部--金属件厂</v>
          </cell>
          <cell r="H374" t="str">
            <v>底座装配车间</v>
          </cell>
          <cell r="I374" t="str">
            <v>组装工</v>
          </cell>
          <cell r="J374" t="str">
            <v>/</v>
          </cell>
          <cell r="K374" t="str">
            <v>河北</v>
          </cell>
          <cell r="L374" t="str">
            <v>河北工厂</v>
          </cell>
          <cell r="M374" t="str">
            <v>劳动合同</v>
          </cell>
          <cell r="N374" t="str">
            <v>是</v>
          </cell>
          <cell r="O374" t="str">
            <v>否</v>
          </cell>
          <cell r="P374" t="str">
            <v>正式工</v>
          </cell>
          <cell r="Q374" t="str">
            <v>生产类</v>
          </cell>
          <cell r="R374" t="str">
            <v>直接人员</v>
          </cell>
          <cell r="S374">
            <v>45862</v>
          </cell>
          <cell r="T374">
            <v>0</v>
          </cell>
        </row>
        <row r="374">
          <cell r="W374" t="str">
            <v>15932711122</v>
          </cell>
          <cell r="X374" t="str">
            <v>王淑华</v>
          </cell>
          <cell r="Y374" t="str">
            <v>18303259620</v>
          </cell>
          <cell r="Z374" t="str">
            <v>初中</v>
          </cell>
          <cell r="AA374">
            <v>34151</v>
          </cell>
          <cell r="AB374" t="str">
            <v>岭庄中学</v>
          </cell>
        </row>
        <row r="374">
          <cell r="AE374" t="str">
            <v>初中</v>
          </cell>
          <cell r="AF374">
            <v>34151</v>
          </cell>
          <cell r="AG374" t="str">
            <v>岭庄中学</v>
          </cell>
        </row>
        <row r="374">
          <cell r="AJ374" t="str">
            <v>汉</v>
          </cell>
          <cell r="AK374" t="str">
            <v>群众</v>
          </cell>
          <cell r="AL374" t="str">
            <v>已婚</v>
          </cell>
          <cell r="AM374" t="str">
            <v>1980-05-24</v>
          </cell>
          <cell r="AN374">
            <v>45</v>
          </cell>
          <cell r="AO374">
            <v>39508</v>
          </cell>
          <cell r="AP374" t="str">
            <v>河北</v>
          </cell>
          <cell r="AQ374" t="str">
            <v>河北省黄骅市滕庄子乡慈庄村245号</v>
          </cell>
        </row>
        <row r="375">
          <cell r="C375" t="str">
            <v>杨小燕</v>
          </cell>
          <cell r="D375" t="str">
            <v>女</v>
          </cell>
          <cell r="E375" t="str">
            <v>前台</v>
          </cell>
          <cell r="F375" t="str">
            <v>河北光华荣昌汽车部件有限公司</v>
          </cell>
          <cell r="G375" t="str">
            <v>座椅事业一部--座椅厂</v>
          </cell>
          <cell r="H375" t="str">
            <v>缝纫车间</v>
          </cell>
          <cell r="I375" t="str">
            <v>缝纫工</v>
          </cell>
          <cell r="J375" t="str">
            <v>/</v>
          </cell>
          <cell r="K375" t="str">
            <v>河北</v>
          </cell>
          <cell r="L375" t="str">
            <v>河北工厂</v>
          </cell>
          <cell r="M375" t="str">
            <v>劳动合同</v>
          </cell>
          <cell r="N375" t="str">
            <v>是</v>
          </cell>
          <cell r="O375" t="str">
            <v>否</v>
          </cell>
          <cell r="P375" t="str">
            <v>正式工</v>
          </cell>
          <cell r="Q375" t="str">
            <v>生产类</v>
          </cell>
          <cell r="R375" t="str">
            <v>直接人员</v>
          </cell>
          <cell r="S375">
            <v>45854</v>
          </cell>
          <cell r="T375">
            <v>0</v>
          </cell>
          <cell r="U375">
            <v>45901</v>
          </cell>
          <cell r="V375" t="str">
            <v>调入</v>
          </cell>
          <cell r="W375">
            <v>13903276672</v>
          </cell>
          <cell r="X375" t="str">
            <v>张艳晖</v>
          </cell>
          <cell r="Y375" t="str">
            <v>13483819203</v>
          </cell>
          <cell r="Z375" t="str">
            <v>初中</v>
          </cell>
        </row>
        <row r="375">
          <cell r="AE375" t="str">
            <v>初中</v>
          </cell>
        </row>
        <row r="375">
          <cell r="AJ375" t="str">
            <v>汉</v>
          </cell>
          <cell r="AK375" t="str">
            <v>群众</v>
          </cell>
          <cell r="AL375" t="str">
            <v>已婚</v>
          </cell>
          <cell r="AM375" t="str">
            <v>1987-12-09</v>
          </cell>
          <cell r="AN375">
            <v>37</v>
          </cell>
          <cell r="AO375">
            <v>42887</v>
          </cell>
          <cell r="AP375" t="str">
            <v>河北</v>
          </cell>
          <cell r="AQ375" t="str">
            <v>河北省黄骅市羊二庄镇齐庄村116号</v>
          </cell>
        </row>
        <row r="376">
          <cell r="C376" t="str">
            <v>董宪忠</v>
          </cell>
          <cell r="D376" t="str">
            <v>男</v>
          </cell>
          <cell r="E376" t="str">
            <v>前台</v>
          </cell>
          <cell r="F376" t="str">
            <v>河北光华荣昌汽车部件有限公司</v>
          </cell>
          <cell r="G376" t="str">
            <v>座椅事业一部--金属件厂</v>
          </cell>
          <cell r="H376" t="str">
            <v>制造技术部-TPM</v>
          </cell>
          <cell r="I376" t="str">
            <v>设备维修</v>
          </cell>
          <cell r="J376" t="str">
            <v>/</v>
          </cell>
          <cell r="K376" t="str">
            <v>河北</v>
          </cell>
          <cell r="L376" t="str">
            <v>天津宏达翔科技有限公司</v>
          </cell>
          <cell r="M376" t="str">
            <v>劳务派遣</v>
          </cell>
          <cell r="N376" t="str">
            <v>是</v>
          </cell>
          <cell r="O376" t="str">
            <v>否</v>
          </cell>
          <cell r="P376" t="str">
            <v>劳务派遣</v>
          </cell>
          <cell r="Q376" t="str">
            <v>生产类</v>
          </cell>
          <cell r="R376" t="str">
            <v>直接人员</v>
          </cell>
          <cell r="S376">
            <v>45866</v>
          </cell>
          <cell r="T376">
            <v>0</v>
          </cell>
        </row>
        <row r="376">
          <cell r="W376">
            <v>18031758258</v>
          </cell>
          <cell r="X376" t="str">
            <v>史伟静</v>
          </cell>
          <cell r="Y376" t="str">
            <v>18031780816</v>
          </cell>
          <cell r="Z376" t="str">
            <v>中专</v>
          </cell>
        </row>
        <row r="376">
          <cell r="AB376" t="str">
            <v>南大港技工学校</v>
          </cell>
          <cell r="AC376" t="str">
            <v>电工</v>
          </cell>
          <cell r="AD376" t="str">
            <v>统招</v>
          </cell>
          <cell r="AE376" t="str">
            <v>中专</v>
          </cell>
        </row>
        <row r="376">
          <cell r="AG376" t="str">
            <v>南大港技工学校</v>
          </cell>
          <cell r="AH376" t="str">
            <v>电工</v>
          </cell>
          <cell r="AI376" t="str">
            <v>统招</v>
          </cell>
          <cell r="AJ376" t="str">
            <v>汉</v>
          </cell>
          <cell r="AK376" t="str">
            <v>群众</v>
          </cell>
          <cell r="AL376" t="str">
            <v>已婚</v>
          </cell>
          <cell r="AM376" t="str">
            <v>1973-03-02</v>
          </cell>
          <cell r="AN376">
            <v>52</v>
          </cell>
          <cell r="AO376">
            <v>37257</v>
          </cell>
          <cell r="AP376" t="str">
            <v>河北</v>
          </cell>
          <cell r="AQ376" t="str">
            <v>河北省黄骅市南大港农场养虾公司家属院一排53号</v>
          </cell>
        </row>
        <row r="377">
          <cell r="C377" t="str">
            <v>邢恩玮</v>
          </cell>
          <cell r="D377" t="str">
            <v>男</v>
          </cell>
          <cell r="E377" t="str">
            <v>前台</v>
          </cell>
          <cell r="F377" t="str">
            <v>河北光华荣昌汽车部件有限公司</v>
          </cell>
          <cell r="G377" t="str">
            <v>座椅事业一部--座椅厂</v>
          </cell>
          <cell r="H377" t="str">
            <v>座椅总装车间</v>
          </cell>
          <cell r="I377" t="str">
            <v>组装工</v>
          </cell>
          <cell r="J377" t="str">
            <v>/</v>
          </cell>
          <cell r="K377" t="str">
            <v>河北</v>
          </cell>
          <cell r="L377" t="str">
            <v>沧州众智鑫成人力资源服务有限公司</v>
          </cell>
          <cell r="M377" t="str">
            <v>劳务派遣</v>
          </cell>
          <cell r="N377" t="str">
            <v>否</v>
          </cell>
          <cell r="O377" t="str">
            <v>否</v>
          </cell>
          <cell r="P377" t="str">
            <v>劳务派遣</v>
          </cell>
          <cell r="Q377" t="str">
            <v>生产类</v>
          </cell>
          <cell r="R377" t="str">
            <v>直接人员</v>
          </cell>
          <cell r="S377">
            <v>45854</v>
          </cell>
          <cell r="T377">
            <v>0</v>
          </cell>
        </row>
        <row r="377">
          <cell r="W377" t="str">
            <v>17659708796</v>
          </cell>
          <cell r="X377" t="str">
            <v>庞欣云</v>
          </cell>
          <cell r="Y377">
            <v>19718843945</v>
          </cell>
        </row>
        <row r="377">
          <cell r="AB377" t="str">
            <v>渤海理工</v>
          </cell>
        </row>
        <row r="377">
          <cell r="AJ377" t="str">
            <v>汉</v>
          </cell>
          <cell r="AK377" t="str">
            <v>群众</v>
          </cell>
          <cell r="AL377" t="str">
            <v>未婚</v>
          </cell>
          <cell r="AM377" t="str">
            <v>2005-05-24</v>
          </cell>
          <cell r="AN377">
            <v>20</v>
          </cell>
        </row>
        <row r="377">
          <cell r="AQ377" t="str">
            <v>河北省黄骅市黄骅镇冲寺口村10号</v>
          </cell>
        </row>
        <row r="378">
          <cell r="C378" t="str">
            <v>宋琳珊</v>
          </cell>
          <cell r="D378" t="str">
            <v>女</v>
          </cell>
          <cell r="E378" t="str">
            <v>前台</v>
          </cell>
          <cell r="F378" t="str">
            <v>河北光华荣昌汽车部件有限公司</v>
          </cell>
          <cell r="G378" t="str">
            <v>后视镜事业部</v>
          </cell>
          <cell r="H378" t="str">
            <v>后视镜组装车间</v>
          </cell>
          <cell r="I378" t="str">
            <v>组装工</v>
          </cell>
          <cell r="J378" t="str">
            <v>/</v>
          </cell>
          <cell r="K378" t="str">
            <v>河北</v>
          </cell>
          <cell r="L378" t="str">
            <v>沧州众智鑫成人力资源服务有限公司</v>
          </cell>
          <cell r="M378" t="str">
            <v>劳务派遣</v>
          </cell>
          <cell r="N378" t="str">
            <v>否</v>
          </cell>
          <cell r="O378" t="str">
            <v>否</v>
          </cell>
          <cell r="P378" t="str">
            <v>劳务派遣</v>
          </cell>
          <cell r="Q378" t="str">
            <v>生产类</v>
          </cell>
          <cell r="R378" t="str">
            <v>直接人员</v>
          </cell>
          <cell r="S378">
            <v>45857</v>
          </cell>
          <cell r="T378">
            <v>0</v>
          </cell>
        </row>
        <row r="378">
          <cell r="W378" t="str">
            <v>18232753012</v>
          </cell>
          <cell r="X378" t="str">
            <v>刘忠轩</v>
          </cell>
          <cell r="Y378">
            <v>15720271876</v>
          </cell>
        </row>
        <row r="378">
          <cell r="AB378" t="str">
            <v>新世纪中学</v>
          </cell>
        </row>
        <row r="378">
          <cell r="AJ378" t="str">
            <v>汉</v>
          </cell>
          <cell r="AK378" t="str">
            <v>群众</v>
          </cell>
          <cell r="AL378" t="str">
            <v>已婚</v>
          </cell>
          <cell r="AM378" t="str">
            <v>1988-09-10</v>
          </cell>
          <cell r="AN378">
            <v>37</v>
          </cell>
        </row>
        <row r="378">
          <cell r="AQ378" t="str">
            <v>河北省黄骅市信誉大街三区1191号</v>
          </cell>
        </row>
        <row r="379">
          <cell r="C379" t="str">
            <v>马金凤</v>
          </cell>
          <cell r="D379" t="str">
            <v>女</v>
          </cell>
          <cell r="E379" t="str">
            <v>前台</v>
          </cell>
          <cell r="F379" t="str">
            <v>河北光华荣昌汽车部件有限公司</v>
          </cell>
          <cell r="G379" t="str">
            <v>后视镜事业部</v>
          </cell>
          <cell r="H379" t="str">
            <v>注塑车间</v>
          </cell>
          <cell r="I379" t="str">
            <v>操作工</v>
          </cell>
          <cell r="J379" t="str">
            <v>/</v>
          </cell>
          <cell r="K379" t="str">
            <v>河北</v>
          </cell>
          <cell r="L379" t="str">
            <v>天津宏达翔科技有限公司</v>
          </cell>
          <cell r="M379" t="str">
            <v>劳务派遣</v>
          </cell>
          <cell r="N379" t="str">
            <v>否</v>
          </cell>
          <cell r="O379" t="str">
            <v>否</v>
          </cell>
          <cell r="P379" t="str">
            <v>劳务派遣</v>
          </cell>
          <cell r="Q379" t="str">
            <v>生产类</v>
          </cell>
          <cell r="R379" t="str">
            <v>直接人员</v>
          </cell>
          <cell r="S379">
            <v>45841</v>
          </cell>
          <cell r="T379">
            <v>0</v>
          </cell>
        </row>
        <row r="379">
          <cell r="W379">
            <v>13483840777</v>
          </cell>
          <cell r="X379" t="str">
            <v>马金英</v>
          </cell>
          <cell r="Y379">
            <v>13373379567</v>
          </cell>
          <cell r="Z379" t="str">
            <v>高中</v>
          </cell>
          <cell r="AA379">
            <v>1995</v>
          </cell>
          <cell r="AB379" t="str">
            <v>黄骅市第二中学</v>
          </cell>
        </row>
        <row r="379">
          <cell r="AJ379" t="str">
            <v>汉</v>
          </cell>
          <cell r="AK379" t="str">
            <v>群众</v>
          </cell>
          <cell r="AL379" t="str">
            <v>已婚</v>
          </cell>
          <cell r="AM379" t="str">
            <v>1976-02-02</v>
          </cell>
          <cell r="AN379">
            <v>49</v>
          </cell>
        </row>
        <row r="379">
          <cell r="AQ379" t="str">
            <v>河北省黄骅市黄骅镇
东十街109号 </v>
          </cell>
        </row>
        <row r="380">
          <cell r="C380" t="str">
            <v>赵翔鹏</v>
          </cell>
          <cell r="D380" t="str">
            <v>男</v>
          </cell>
          <cell r="E380" t="str">
            <v>前台</v>
          </cell>
          <cell r="F380" t="str">
            <v>河北光华荣昌汽车部件有限公司</v>
          </cell>
          <cell r="G380" t="str">
            <v>座椅事业一部--金属件厂</v>
          </cell>
          <cell r="H380" t="str">
            <v>冲压弯管车间</v>
          </cell>
          <cell r="I380" t="str">
            <v>冲压工</v>
          </cell>
          <cell r="J380" t="str">
            <v>/</v>
          </cell>
          <cell r="K380" t="str">
            <v>河北</v>
          </cell>
          <cell r="L380" t="str">
            <v>天津宏达翔科技有限公司</v>
          </cell>
          <cell r="M380" t="str">
            <v>劳务派遣</v>
          </cell>
          <cell r="N380" t="str">
            <v>否</v>
          </cell>
          <cell r="O380" t="str">
            <v>否</v>
          </cell>
          <cell r="P380" t="str">
            <v>劳务派遣</v>
          </cell>
          <cell r="Q380" t="str">
            <v>生产类</v>
          </cell>
          <cell r="R380" t="str">
            <v>直接人员</v>
          </cell>
          <cell r="S380">
            <v>45848</v>
          </cell>
          <cell r="T380">
            <v>0</v>
          </cell>
        </row>
        <row r="380">
          <cell r="W380">
            <v>17736981933</v>
          </cell>
          <cell r="X380" t="str">
            <v>赵洪智</v>
          </cell>
          <cell r="Y380">
            <v>13663272776</v>
          </cell>
          <cell r="Z380" t="str">
            <v>专科</v>
          </cell>
        </row>
        <row r="380">
          <cell r="AB380" t="str">
            <v>石家庄财经学院</v>
          </cell>
        </row>
        <row r="380">
          <cell r="AJ380" t="str">
            <v>汉</v>
          </cell>
          <cell r="AK380" t="str">
            <v>群众</v>
          </cell>
          <cell r="AL380" t="str">
            <v>未婚</v>
          </cell>
          <cell r="AM380" t="str">
            <v>2004-07-20</v>
          </cell>
          <cell r="AN380">
            <v>21</v>
          </cell>
          <cell r="AO380">
            <v>2025.01</v>
          </cell>
        </row>
        <row r="380">
          <cell r="AQ380" t="str">
            <v>河北省黄骅市羊儿庄镇张八寨村92号</v>
          </cell>
        </row>
        <row r="381">
          <cell r="C381" t="str">
            <v>高磊</v>
          </cell>
          <cell r="D381" t="str">
            <v>男</v>
          </cell>
          <cell r="E381" t="str">
            <v>前台</v>
          </cell>
          <cell r="F381" t="str">
            <v>河北光华荣昌汽车部件有限公司</v>
          </cell>
          <cell r="G381" t="str">
            <v>座椅事业一部--金属件厂</v>
          </cell>
          <cell r="H381" t="str">
            <v>焊接车间</v>
          </cell>
          <cell r="I381" t="str">
            <v>焊工</v>
          </cell>
          <cell r="J381" t="str">
            <v>/</v>
          </cell>
          <cell r="K381" t="str">
            <v>河北</v>
          </cell>
          <cell r="L381" t="str">
            <v>沧州鸿创人力资源服务有限公司</v>
          </cell>
          <cell r="M381" t="str">
            <v>劳务派遣</v>
          </cell>
          <cell r="N381" t="str">
            <v>是</v>
          </cell>
          <cell r="O381" t="str">
            <v>否</v>
          </cell>
          <cell r="P381" t="str">
            <v>临时工</v>
          </cell>
          <cell r="Q381" t="str">
            <v>生产类</v>
          </cell>
          <cell r="R381" t="str">
            <v>直接人员</v>
          </cell>
          <cell r="S381">
            <v>45869</v>
          </cell>
          <cell r="T381">
            <v>0</v>
          </cell>
        </row>
        <row r="381">
          <cell r="W381">
            <v>15383970386</v>
          </cell>
        </row>
        <row r="381">
          <cell r="AJ381" t="str">
            <v>汉</v>
          </cell>
          <cell r="AK381" t="str">
            <v>群众</v>
          </cell>
          <cell r="AL381" t="str">
            <v>未婚</v>
          </cell>
          <cell r="AM381" t="str">
            <v>1975-10-11</v>
          </cell>
          <cell r="AN381">
            <v>50</v>
          </cell>
        </row>
        <row r="381">
          <cell r="AQ381" t="str">
            <v>河北省黄骅市前街二幼小区776号</v>
          </cell>
        </row>
        <row r="382">
          <cell r="C382" t="str">
            <v>徐嘉乐</v>
          </cell>
          <cell r="D382" t="str">
            <v>男</v>
          </cell>
          <cell r="E382" t="str">
            <v>前台</v>
          </cell>
          <cell r="F382" t="str">
            <v>河北光华荣昌汽车部件有限公司</v>
          </cell>
          <cell r="G382" t="str">
            <v>座椅事业一部--金属件厂</v>
          </cell>
          <cell r="H382" t="str">
            <v>焊接车间</v>
          </cell>
          <cell r="I382" t="str">
            <v>摆件工</v>
          </cell>
          <cell r="J382" t="str">
            <v>/</v>
          </cell>
          <cell r="K382" t="str">
            <v>河北</v>
          </cell>
          <cell r="L382" t="str">
            <v>天津宏达翔科技有限公司</v>
          </cell>
          <cell r="M382" t="str">
            <v>劳务派遣</v>
          </cell>
          <cell r="N382" t="str">
            <v>否</v>
          </cell>
          <cell r="O382" t="str">
            <v>否</v>
          </cell>
          <cell r="P382" t="str">
            <v>劳务派遣</v>
          </cell>
          <cell r="Q382" t="str">
            <v>生产类</v>
          </cell>
          <cell r="R382" t="str">
            <v>直接人员</v>
          </cell>
          <cell r="S382">
            <v>45862</v>
          </cell>
          <cell r="T382">
            <v>0</v>
          </cell>
        </row>
        <row r="382">
          <cell r="W382">
            <v>18831781020</v>
          </cell>
          <cell r="X382" t="str">
            <v>徐曙光</v>
          </cell>
          <cell r="Y382">
            <v>18733066479</v>
          </cell>
          <cell r="Z382" t="str">
            <v>中专</v>
          </cell>
          <cell r="AA382">
            <v>2024</v>
          </cell>
          <cell r="AB382" t="str">
            <v>沧州市工商学院</v>
          </cell>
        </row>
        <row r="382">
          <cell r="AJ382" t="str">
            <v>汉</v>
          </cell>
          <cell r="AK382" t="str">
            <v>群众</v>
          </cell>
          <cell r="AL382" t="str">
            <v>未婚</v>
          </cell>
          <cell r="AM382" t="str">
            <v>2005-12-27</v>
          </cell>
          <cell r="AN382">
            <v>19</v>
          </cell>
        </row>
        <row r="382">
          <cell r="AQ382" t="str">
            <v>河北省黄骅市旧城镇大贾象村219号</v>
          </cell>
        </row>
        <row r="383">
          <cell r="C383" t="str">
            <v>荣冬明</v>
          </cell>
          <cell r="D383" t="str">
            <v>男</v>
          </cell>
          <cell r="E383" t="str">
            <v>前台</v>
          </cell>
          <cell r="F383" t="str">
            <v>河北光华荣昌汽车部件有限公司</v>
          </cell>
          <cell r="G383" t="str">
            <v>座椅事业一部--金属件厂</v>
          </cell>
          <cell r="H383" t="str">
            <v>冲压弯管车间</v>
          </cell>
          <cell r="I383" t="str">
            <v>冲压工</v>
          </cell>
          <cell r="J383" t="str">
            <v>/</v>
          </cell>
        </row>
        <row r="383">
          <cell r="L383" t="str">
            <v>天津宏达翔科技有限公司</v>
          </cell>
          <cell r="M383" t="str">
            <v>劳务派遣</v>
          </cell>
          <cell r="N383" t="str">
            <v>否</v>
          </cell>
          <cell r="O383" t="str">
            <v>否</v>
          </cell>
          <cell r="P383" t="str">
            <v>劳务派遣</v>
          </cell>
          <cell r="Q383" t="str">
            <v>生产类</v>
          </cell>
          <cell r="R383" t="str">
            <v>直接人员</v>
          </cell>
          <cell r="S383">
            <v>45866</v>
          </cell>
          <cell r="T383">
            <v>0</v>
          </cell>
        </row>
        <row r="383">
          <cell r="W383">
            <v>13935329258</v>
          </cell>
          <cell r="X383" t="str">
            <v>赵伟</v>
          </cell>
          <cell r="Y383" t="str">
            <v>15713539971</v>
          </cell>
          <cell r="Z383" t="str">
            <v>初中</v>
          </cell>
        </row>
        <row r="383">
          <cell r="AB383" t="str">
            <v>盂县中学</v>
          </cell>
        </row>
        <row r="383">
          <cell r="AJ383" t="str">
            <v>汉</v>
          </cell>
          <cell r="AK383" t="str">
            <v>群众</v>
          </cell>
          <cell r="AL383" t="str">
            <v>已婚</v>
          </cell>
          <cell r="AM383" t="str">
            <v>1973-02-03</v>
          </cell>
          <cell r="AN383">
            <v>52</v>
          </cell>
        </row>
        <row r="383">
          <cell r="AQ383" t="str">
            <v>山西省盂县南娄镇路家峪口村88号</v>
          </cell>
        </row>
        <row r="384">
          <cell r="C384" t="str">
            <v>滕奉艳</v>
          </cell>
          <cell r="D384" t="str">
            <v>女</v>
          </cell>
          <cell r="E384" t="str">
            <v>前台</v>
          </cell>
          <cell r="F384" t="str">
            <v>河北光华荣昌汽车部件有限公司</v>
          </cell>
          <cell r="G384" t="str">
            <v>座椅事业一部--金属件厂</v>
          </cell>
          <cell r="H384" t="str">
            <v>冲压弯管车间</v>
          </cell>
          <cell r="I384" t="str">
            <v>冲压工</v>
          </cell>
          <cell r="J384" t="str">
            <v>/</v>
          </cell>
          <cell r="K384" t="str">
            <v>河北</v>
          </cell>
          <cell r="L384" t="str">
            <v>天津宏达翔科技有限公司</v>
          </cell>
          <cell r="M384" t="str">
            <v>劳务派遣</v>
          </cell>
          <cell r="N384" t="str">
            <v>否</v>
          </cell>
          <cell r="O384" t="str">
            <v>否</v>
          </cell>
          <cell r="P384" t="str">
            <v>劳务派遣</v>
          </cell>
          <cell r="Q384" t="str">
            <v>生产类</v>
          </cell>
          <cell r="R384" t="str">
            <v>直接人员</v>
          </cell>
          <cell r="S384">
            <v>45867</v>
          </cell>
          <cell r="T384">
            <v>0</v>
          </cell>
        </row>
        <row r="384">
          <cell r="W384">
            <v>15227520919</v>
          </cell>
          <cell r="X384" t="str">
            <v>魏海涛</v>
          </cell>
          <cell r="Y384">
            <v>13785814728</v>
          </cell>
          <cell r="Z384" t="str">
            <v>初中</v>
          </cell>
        </row>
        <row r="384">
          <cell r="AB384" t="str">
            <v>黄骅市中学</v>
          </cell>
        </row>
        <row r="384">
          <cell r="AJ384" t="str">
            <v>汉</v>
          </cell>
          <cell r="AK384" t="str">
            <v>群众</v>
          </cell>
          <cell r="AL384" t="str">
            <v>已婚</v>
          </cell>
          <cell r="AM384" t="str">
            <v>1979-08-19</v>
          </cell>
          <cell r="AN384">
            <v>46</v>
          </cell>
        </row>
        <row r="384">
          <cell r="AQ384" t="str">
            <v>河北省黄骅市滕庄子乡朱里口村141号</v>
          </cell>
        </row>
        <row r="385">
          <cell r="C385" t="str">
            <v>王化成</v>
          </cell>
          <cell r="D385" t="str">
            <v>男</v>
          </cell>
          <cell r="E385" t="str">
            <v>前台</v>
          </cell>
          <cell r="F385" t="str">
            <v>河北光华荣昌汽车部件有限公司</v>
          </cell>
          <cell r="G385" t="str">
            <v>座椅事业一部--座椅厂</v>
          </cell>
          <cell r="H385" t="str">
            <v>座椅总装车间</v>
          </cell>
          <cell r="I385" t="str">
            <v>组装工</v>
          </cell>
          <cell r="J385" t="str">
            <v>/</v>
          </cell>
          <cell r="K385" t="str">
            <v>河北</v>
          </cell>
          <cell r="L385" t="str">
            <v>天津宏达翔科技有限公司</v>
          </cell>
          <cell r="M385" t="str">
            <v>劳务派遣</v>
          </cell>
          <cell r="N385" t="str">
            <v>是</v>
          </cell>
          <cell r="O385" t="str">
            <v>否</v>
          </cell>
          <cell r="P385" t="str">
            <v>劳务派遣</v>
          </cell>
          <cell r="Q385" t="str">
            <v>生产类</v>
          </cell>
          <cell r="R385" t="str">
            <v>直接人员</v>
          </cell>
          <cell r="S385">
            <v>45855</v>
          </cell>
          <cell r="T385">
            <v>0</v>
          </cell>
        </row>
        <row r="385">
          <cell r="W385">
            <v>15103377057</v>
          </cell>
          <cell r="X385" t="str">
            <v>王文森</v>
          </cell>
          <cell r="Y385">
            <v>13292712789</v>
          </cell>
          <cell r="Z385" t="str">
            <v>中专</v>
          </cell>
          <cell r="AA385">
            <v>2023</v>
          </cell>
          <cell r="AB385" t="str">
            <v>中捷技校</v>
          </cell>
        </row>
        <row r="385">
          <cell r="AJ385" t="str">
            <v>汉</v>
          </cell>
          <cell r="AK385" t="str">
            <v>群众</v>
          </cell>
        </row>
        <row r="385">
          <cell r="AM385" t="str">
            <v>2005-06-20</v>
          </cell>
          <cell r="AN385">
            <v>20</v>
          </cell>
          <cell r="AO385">
            <v>20</v>
          </cell>
          <cell r="AP385">
            <v>2023.04</v>
          </cell>
          <cell r="AQ385" t="str">
            <v>河北省黄骅市南排河镇
沈家堡村801号</v>
          </cell>
        </row>
        <row r="386">
          <cell r="C386" t="str">
            <v>杨鸿涛</v>
          </cell>
          <cell r="D386" t="str">
            <v>男</v>
          </cell>
          <cell r="E386" t="str">
            <v>前台</v>
          </cell>
          <cell r="F386" t="str">
            <v>河北光华荣昌汽车部件有限公司</v>
          </cell>
          <cell r="G386" t="str">
            <v>座椅事业一部--座椅厂</v>
          </cell>
          <cell r="H386" t="str">
            <v>发泡车间</v>
          </cell>
          <cell r="I386" t="str">
            <v>发泡工</v>
          </cell>
          <cell r="J386" t="str">
            <v>/</v>
          </cell>
          <cell r="K386" t="str">
            <v>河北</v>
          </cell>
          <cell r="L386" t="str">
            <v>沧州众智鑫成人力资源服务有限公司</v>
          </cell>
          <cell r="M386" t="str">
            <v>劳务派遣</v>
          </cell>
          <cell r="N386" t="str">
            <v>否</v>
          </cell>
          <cell r="O386" t="str">
            <v>否</v>
          </cell>
          <cell r="P386" t="str">
            <v>劳务派遣</v>
          </cell>
          <cell r="Q386" t="str">
            <v>生产类</v>
          </cell>
          <cell r="R386" t="str">
            <v>直接人员</v>
          </cell>
          <cell r="S386">
            <v>45867</v>
          </cell>
          <cell r="T386">
            <v>0</v>
          </cell>
        </row>
        <row r="386">
          <cell r="W386" t="str">
            <v>15720385059</v>
          </cell>
        </row>
        <row r="386">
          <cell r="AM386" t="str">
            <v>2006-08-10</v>
          </cell>
          <cell r="AN386">
            <v>19</v>
          </cell>
        </row>
        <row r="386">
          <cell r="AQ386" t="str">
            <v>河北省黄骅市黄骅镇冲寺口村120号</v>
          </cell>
        </row>
        <row r="387">
          <cell r="C387" t="str">
            <v>魏俊如</v>
          </cell>
          <cell r="D387" t="str">
            <v>女</v>
          </cell>
          <cell r="E387" t="str">
            <v>前台</v>
          </cell>
          <cell r="F387" t="str">
            <v>河北光华荣昌汽车部件有限公司</v>
          </cell>
          <cell r="G387" t="str">
            <v>后视镜事业部</v>
          </cell>
          <cell r="H387" t="str">
            <v>后视镜组装车间</v>
          </cell>
          <cell r="I387" t="str">
            <v>组装工</v>
          </cell>
          <cell r="J387" t="str">
            <v>/</v>
          </cell>
          <cell r="K387" t="str">
            <v>河北</v>
          </cell>
          <cell r="L387" t="str">
            <v>天津宏达翔科技有限公司</v>
          </cell>
          <cell r="M387" t="str">
            <v>劳务派遣</v>
          </cell>
          <cell r="N387" t="str">
            <v>是</v>
          </cell>
          <cell r="O387" t="str">
            <v>否</v>
          </cell>
          <cell r="P387" t="str">
            <v>劳务派遣</v>
          </cell>
          <cell r="Q387" t="str">
            <v>生产类</v>
          </cell>
          <cell r="R387" t="str">
            <v>直接人员</v>
          </cell>
          <cell r="S387">
            <v>45852</v>
          </cell>
          <cell r="T387">
            <v>0</v>
          </cell>
        </row>
        <row r="387">
          <cell r="W387">
            <v>15127788606</v>
          </cell>
          <cell r="X387" t="str">
            <v>张佳泽</v>
          </cell>
          <cell r="Y387">
            <v>15690211952</v>
          </cell>
          <cell r="Z387" t="str">
            <v>初中</v>
          </cell>
          <cell r="AA387">
            <v>1991</v>
          </cell>
          <cell r="AB387" t="str">
            <v>兴村镇中学</v>
          </cell>
        </row>
        <row r="387">
          <cell r="AJ387" t="str">
            <v>汉</v>
          </cell>
          <cell r="AK387" t="str">
            <v>群众</v>
          </cell>
          <cell r="AL387" t="str">
            <v>已婚</v>
          </cell>
          <cell r="AM387" t="str">
            <v>1974-07-07</v>
          </cell>
          <cell r="AN387">
            <v>51</v>
          </cell>
        </row>
        <row r="387">
          <cell r="AQ387" t="str">
            <v>河北省沧州市肃宁县梁村镇高家庄村282号</v>
          </cell>
        </row>
        <row r="388">
          <cell r="C388" t="str">
            <v>赵启皓</v>
          </cell>
          <cell r="D388" t="str">
            <v>男</v>
          </cell>
          <cell r="E388" t="str">
            <v>前台</v>
          </cell>
          <cell r="F388" t="str">
            <v>河北光华荣昌汽车部件有限公司</v>
          </cell>
          <cell r="G388" t="str">
            <v>座椅事业一部--座椅厂</v>
          </cell>
          <cell r="H388" t="str">
            <v>座椅总装车间</v>
          </cell>
          <cell r="I388" t="str">
            <v>组装工</v>
          </cell>
          <cell r="J388" t="str">
            <v>/</v>
          </cell>
          <cell r="K388" t="str">
            <v>河北</v>
          </cell>
          <cell r="L388" t="str">
            <v>天津宏达翔科技有限公司</v>
          </cell>
          <cell r="M388" t="str">
            <v>劳务派遣</v>
          </cell>
          <cell r="N388" t="str">
            <v>是</v>
          </cell>
          <cell r="O388" t="str">
            <v>否</v>
          </cell>
          <cell r="P388" t="str">
            <v>劳务派遣</v>
          </cell>
          <cell r="Q388" t="str">
            <v>生产类</v>
          </cell>
          <cell r="R388" t="str">
            <v>直接人员</v>
          </cell>
          <cell r="S388">
            <v>45839</v>
          </cell>
          <cell r="T388">
            <v>0</v>
          </cell>
        </row>
        <row r="388">
          <cell r="W388">
            <v>19030875574</v>
          </cell>
          <cell r="X388" t="str">
            <v>赵俊林</v>
          </cell>
          <cell r="Y388">
            <v>13722734667</v>
          </cell>
        </row>
        <row r="388">
          <cell r="AE388" t="str">
            <v>初中</v>
          </cell>
          <cell r="AF388" t="str">
            <v>2024.06.21</v>
          </cell>
          <cell r="AG388" t="str">
            <v>智美中学</v>
          </cell>
        </row>
        <row r="388">
          <cell r="AJ388" t="str">
            <v>汉</v>
          </cell>
          <cell r="AK388" t="str">
            <v>群众</v>
          </cell>
          <cell r="AL388" t="str">
            <v>未婚</v>
          </cell>
          <cell r="AM388" t="str">
            <v>2008-10-25</v>
          </cell>
          <cell r="AN388">
            <v>17</v>
          </cell>
        </row>
        <row r="388">
          <cell r="AQ388" t="str">
            <v>河北省黄骅市羊儿庄镇
齐庄村</v>
          </cell>
        </row>
        <row r="389">
          <cell r="C389" t="str">
            <v>王仁才</v>
          </cell>
          <cell r="D389" t="str">
            <v>男</v>
          </cell>
          <cell r="E389" t="str">
            <v>前台</v>
          </cell>
          <cell r="F389" t="str">
            <v>河北光华荣昌汽车部件有限公司</v>
          </cell>
          <cell r="G389" t="str">
            <v>座椅事业一部--金属件厂</v>
          </cell>
          <cell r="H389" t="str">
            <v>制造技术部-模具车间模具制造组</v>
          </cell>
          <cell r="I389" t="str">
            <v>工装模具装配钳工</v>
          </cell>
          <cell r="J389" t="str">
            <v>/</v>
          </cell>
          <cell r="K389" t="str">
            <v>河北</v>
          </cell>
          <cell r="L389" t="str">
            <v>河北工厂</v>
          </cell>
          <cell r="M389" t="str">
            <v>劳动合同</v>
          </cell>
          <cell r="N389" t="str">
            <v>是</v>
          </cell>
          <cell r="O389" t="str">
            <v>否</v>
          </cell>
          <cell r="P389" t="str">
            <v>正式工</v>
          </cell>
          <cell r="Q389" t="str">
            <v>技术类</v>
          </cell>
          <cell r="R389" t="str">
            <v>直接人员</v>
          </cell>
          <cell r="S389">
            <v>45870</v>
          </cell>
          <cell r="T389">
            <v>0</v>
          </cell>
        </row>
        <row r="389">
          <cell r="W389">
            <v>13785722484</v>
          </cell>
          <cell r="X389" t="str">
            <v>刘迎春</v>
          </cell>
          <cell r="Y389" t="str">
            <v>15028656113</v>
          </cell>
          <cell r="Z389" t="str">
            <v>初中</v>
          </cell>
        </row>
        <row r="389">
          <cell r="AB389" t="str">
            <v>仁村中学</v>
          </cell>
        </row>
        <row r="389">
          <cell r="AE389" t="str">
            <v>初中</v>
          </cell>
        </row>
        <row r="389">
          <cell r="AJ389" t="str">
            <v>汉</v>
          </cell>
          <cell r="AK389" t="str">
            <v>群众</v>
          </cell>
          <cell r="AL389" t="str">
            <v>已婚</v>
          </cell>
          <cell r="AM389" t="str">
            <v>1987-02-28</v>
          </cell>
          <cell r="AN389">
            <v>38</v>
          </cell>
          <cell r="AO389">
            <v>37803</v>
          </cell>
          <cell r="AP389" t="str">
            <v>河北</v>
          </cell>
          <cell r="AQ389" t="str">
            <v>河北省黄骅市黄骅镇前沙洼村161号</v>
          </cell>
        </row>
        <row r="390">
          <cell r="C390" t="str">
            <v>樊军领</v>
          </cell>
          <cell r="D390" t="str">
            <v>男</v>
          </cell>
          <cell r="E390" t="str">
            <v>前台</v>
          </cell>
          <cell r="F390" t="str">
            <v>河北光华荣昌汽车部件有限公司</v>
          </cell>
          <cell r="G390" t="str">
            <v>座椅事业一部--金属件厂</v>
          </cell>
          <cell r="H390" t="str">
            <v>制造技术部-质量工艺科</v>
          </cell>
          <cell r="I390" t="str">
            <v>焊接工艺工程师</v>
          </cell>
          <cell r="J390" t="str">
            <v>/</v>
          </cell>
          <cell r="K390" t="str">
            <v>河北</v>
          </cell>
          <cell r="L390" t="str">
            <v>河北工厂</v>
          </cell>
          <cell r="M390" t="str">
            <v>劳动合同</v>
          </cell>
          <cell r="N390" t="str">
            <v>是</v>
          </cell>
          <cell r="O390" t="str">
            <v>否</v>
          </cell>
          <cell r="P390" t="str">
            <v>正式工</v>
          </cell>
          <cell r="Q390" t="str">
            <v>技术类</v>
          </cell>
          <cell r="R390" t="str">
            <v>间接人员</v>
          </cell>
          <cell r="S390">
            <v>45873</v>
          </cell>
          <cell r="T390">
            <v>0</v>
          </cell>
        </row>
        <row r="390">
          <cell r="W390">
            <v>18869973523</v>
          </cell>
          <cell r="X390" t="str">
            <v>贺稳婷</v>
          </cell>
          <cell r="Y390" t="str">
            <v>15932602720</v>
          </cell>
        </row>
        <row r="390">
          <cell r="AE390" t="str">
            <v>大专</v>
          </cell>
          <cell r="AF390" t="str">
            <v>2022.6.30</v>
          </cell>
          <cell r="AG390" t="str">
            <v>浙江海洋大学</v>
          </cell>
          <cell r="AH390" t="str">
            <v>物流管理</v>
          </cell>
          <cell r="AI390" t="str">
            <v>成考</v>
          </cell>
          <cell r="AJ390" t="str">
            <v>汉</v>
          </cell>
          <cell r="AK390" t="str">
            <v>群众</v>
          </cell>
          <cell r="AL390" t="str">
            <v>未婚</v>
          </cell>
          <cell r="AM390" t="str">
            <v>1985-04-16</v>
          </cell>
          <cell r="AN390">
            <v>40</v>
          </cell>
          <cell r="AO390">
            <v>38200</v>
          </cell>
          <cell r="AP390" t="str">
            <v>河北</v>
          </cell>
          <cell r="AQ390" t="str">
            <v>河北省廊坊市大城县平舒镇里北村新南街北2排126号</v>
          </cell>
        </row>
        <row r="391">
          <cell r="C391" t="str">
            <v>李明洋</v>
          </cell>
          <cell r="D391" t="str">
            <v>男</v>
          </cell>
          <cell r="E391" t="str">
            <v>前台</v>
          </cell>
          <cell r="F391" t="str">
            <v>河北光华荣昌汽车部件有限公司</v>
          </cell>
          <cell r="G391" t="str">
            <v>座椅事业一部--金属件厂</v>
          </cell>
          <cell r="H391" t="str">
            <v>底座装配车间</v>
          </cell>
          <cell r="I391" t="str">
            <v>组装工</v>
          </cell>
          <cell r="J391" t="str">
            <v>/</v>
          </cell>
          <cell r="K391" t="str">
            <v>河北</v>
          </cell>
          <cell r="L391" t="str">
            <v>河北工厂</v>
          </cell>
          <cell r="M391" t="str">
            <v>劳动合同</v>
          </cell>
          <cell r="N391" t="str">
            <v>是</v>
          </cell>
          <cell r="O391" t="str">
            <v>否</v>
          </cell>
          <cell r="P391" t="str">
            <v>正式工</v>
          </cell>
          <cell r="Q391" t="str">
            <v>生产类</v>
          </cell>
          <cell r="R391" t="str">
            <v>直接人员</v>
          </cell>
          <cell r="S391">
            <v>45880</v>
          </cell>
          <cell r="T391">
            <v>0</v>
          </cell>
        </row>
        <row r="391">
          <cell r="W391">
            <v>15512791121</v>
          </cell>
          <cell r="X391" t="str">
            <v>窦雅诺</v>
          </cell>
          <cell r="Y391" t="str">
            <v>17832678121</v>
          </cell>
          <cell r="Z391" t="str">
            <v>中专</v>
          </cell>
          <cell r="AA391">
            <v>43617</v>
          </cell>
          <cell r="AB391" t="str">
            <v>黄骅职中</v>
          </cell>
          <cell r="AC391" t="str">
            <v>商贸</v>
          </cell>
          <cell r="AD391" t="str">
            <v>统招</v>
          </cell>
          <cell r="AE391" t="str">
            <v>中专</v>
          </cell>
          <cell r="AF391">
            <v>43617</v>
          </cell>
          <cell r="AG391" t="str">
            <v>黄骅职中</v>
          </cell>
          <cell r="AH391" t="str">
            <v>商贸</v>
          </cell>
          <cell r="AI391" t="str">
            <v>统招</v>
          </cell>
          <cell r="AJ391" t="str">
            <v>汉</v>
          </cell>
          <cell r="AK391" t="str">
            <v>群众</v>
          </cell>
          <cell r="AL391" t="str">
            <v>已婚</v>
          </cell>
          <cell r="AM391" t="str">
            <v>2001-07-17</v>
          </cell>
          <cell r="AN391">
            <v>24</v>
          </cell>
          <cell r="AO391">
            <v>43647</v>
          </cell>
          <cell r="AP391" t="str">
            <v>河北</v>
          </cell>
          <cell r="AQ391" t="str">
            <v>河北省黄骅市常郭镇乔庄子村47号</v>
          </cell>
        </row>
        <row r="392">
          <cell r="C392" t="str">
            <v>李博峰</v>
          </cell>
          <cell r="D392" t="str">
            <v>男</v>
          </cell>
          <cell r="E392" t="str">
            <v>前台</v>
          </cell>
          <cell r="F392" t="str">
            <v>河北光华荣昌汽车部件有限公司</v>
          </cell>
          <cell r="G392" t="str">
            <v>座椅事业一部--金属件厂</v>
          </cell>
          <cell r="H392" t="str">
            <v>制造技术部-模具车间模具制造组</v>
          </cell>
          <cell r="I392" t="str">
            <v>工装模具装配钳工</v>
          </cell>
          <cell r="J392" t="str">
            <v>/</v>
          </cell>
          <cell r="K392" t="str">
            <v>河北</v>
          </cell>
          <cell r="L392" t="str">
            <v>河北工厂</v>
          </cell>
          <cell r="M392" t="str">
            <v>劳动合同</v>
          </cell>
          <cell r="N392" t="str">
            <v>是</v>
          </cell>
          <cell r="O392" t="str">
            <v>否</v>
          </cell>
          <cell r="P392" t="str">
            <v>正式工</v>
          </cell>
          <cell r="Q392" t="str">
            <v>技术类</v>
          </cell>
          <cell r="R392" t="str">
            <v>直接人员</v>
          </cell>
          <cell r="S392">
            <v>45881</v>
          </cell>
          <cell r="T392">
            <v>0</v>
          </cell>
        </row>
        <row r="392">
          <cell r="W392">
            <v>15532804697</v>
          </cell>
          <cell r="X392" t="str">
            <v>王春静</v>
          </cell>
          <cell r="Y392" t="str">
            <v>13131782887</v>
          </cell>
          <cell r="Z392" t="str">
            <v>高中</v>
          </cell>
          <cell r="AA392" t="str">
            <v>2008.6.6</v>
          </cell>
          <cell r="AB392" t="str">
            <v>新世纪中学</v>
          </cell>
        </row>
        <row r="392">
          <cell r="AE392" t="str">
            <v>高中</v>
          </cell>
        </row>
        <row r="392">
          <cell r="AJ392" t="str">
            <v>汉</v>
          </cell>
          <cell r="AK392" t="str">
            <v>群众</v>
          </cell>
          <cell r="AL392" t="str">
            <v>已婚</v>
          </cell>
          <cell r="AM392" t="str">
            <v>1989-12-16</v>
          </cell>
          <cell r="AN392">
            <v>35</v>
          </cell>
          <cell r="AO392">
            <v>40817</v>
          </cell>
          <cell r="AP392" t="str">
            <v>河北</v>
          </cell>
          <cell r="AQ392" t="str">
            <v>河北省黄骅市滕庄子乡大浪白村274号</v>
          </cell>
        </row>
        <row r="393">
          <cell r="C393" t="str">
            <v>胡文静</v>
          </cell>
          <cell r="D393" t="str">
            <v>女</v>
          </cell>
          <cell r="E393" t="str">
            <v>前台</v>
          </cell>
          <cell r="F393" t="str">
            <v>河北光华荣昌汽车部件有限公司</v>
          </cell>
          <cell r="G393" t="str">
            <v>后视镜事业部</v>
          </cell>
          <cell r="H393" t="str">
            <v>注塑车间</v>
          </cell>
          <cell r="I393" t="str">
            <v>操作工</v>
          </cell>
          <cell r="J393" t="str">
            <v>/</v>
          </cell>
          <cell r="K393" t="str">
            <v>河北</v>
          </cell>
          <cell r="L393" t="str">
            <v>河北工厂</v>
          </cell>
          <cell r="M393" t="str">
            <v>劳动合同</v>
          </cell>
          <cell r="N393" t="str">
            <v>是</v>
          </cell>
          <cell r="O393" t="str">
            <v>否</v>
          </cell>
          <cell r="P393" t="str">
            <v>正式工</v>
          </cell>
          <cell r="Q393" t="str">
            <v>生产类</v>
          </cell>
          <cell r="R393" t="str">
            <v>直接人员</v>
          </cell>
          <cell r="S393">
            <v>45884</v>
          </cell>
          <cell r="T393">
            <v>0</v>
          </cell>
        </row>
        <row r="393">
          <cell r="W393">
            <v>18231756276</v>
          </cell>
          <cell r="X393" t="str">
            <v>冯关于</v>
          </cell>
          <cell r="Y393" t="str">
            <v>13831762119</v>
          </cell>
          <cell r="Z393" t="str">
            <v>初中</v>
          </cell>
          <cell r="AA393">
            <v>37408</v>
          </cell>
          <cell r="AB393" t="str">
            <v>羊二庄中学</v>
          </cell>
        </row>
        <row r="393">
          <cell r="AE393" t="str">
            <v>初中</v>
          </cell>
          <cell r="AF393">
            <v>37408</v>
          </cell>
          <cell r="AG393" t="str">
            <v>羊二庄中学</v>
          </cell>
        </row>
        <row r="393">
          <cell r="AJ393" t="str">
            <v>汉</v>
          </cell>
          <cell r="AK393" t="str">
            <v>群众</v>
          </cell>
          <cell r="AL393" t="str">
            <v>已婚</v>
          </cell>
          <cell r="AM393" t="str">
            <v>1987-02-16</v>
          </cell>
          <cell r="AN393">
            <v>38</v>
          </cell>
          <cell r="AO393">
            <v>40878</v>
          </cell>
          <cell r="AP393" t="str">
            <v>河北</v>
          </cell>
          <cell r="AQ393" t="str">
            <v>河北省黄骅市羊二庄镇八里庄村568号</v>
          </cell>
        </row>
        <row r="394">
          <cell r="C394" t="str">
            <v>王健</v>
          </cell>
          <cell r="D394" t="str">
            <v>男</v>
          </cell>
          <cell r="E394" t="str">
            <v>前台</v>
          </cell>
          <cell r="F394" t="str">
            <v>河北光华荣昌汽车部件有限公司</v>
          </cell>
          <cell r="G394" t="str">
            <v>座椅事业一部--金属件厂</v>
          </cell>
          <cell r="H394" t="str">
            <v>焊接车间</v>
          </cell>
          <cell r="I394" t="str">
            <v>双头车操作工</v>
          </cell>
          <cell r="J394" t="str">
            <v>/</v>
          </cell>
          <cell r="K394" t="str">
            <v>河北</v>
          </cell>
          <cell r="L394" t="str">
            <v>河北工厂</v>
          </cell>
          <cell r="M394" t="str">
            <v>劳动合同</v>
          </cell>
          <cell r="N394" t="str">
            <v>是</v>
          </cell>
          <cell r="O394" t="str">
            <v>否</v>
          </cell>
          <cell r="P394" t="str">
            <v>正式工</v>
          </cell>
          <cell r="Q394" t="str">
            <v>生产类</v>
          </cell>
          <cell r="R394" t="str">
            <v>直接人员</v>
          </cell>
          <cell r="S394">
            <v>45884</v>
          </cell>
          <cell r="T394">
            <v>0</v>
          </cell>
        </row>
        <row r="394">
          <cell r="W394">
            <v>13582670012</v>
          </cell>
          <cell r="X394" t="str">
            <v>杜平</v>
          </cell>
          <cell r="Y394" t="str">
            <v>13831728075</v>
          </cell>
          <cell r="Z394" t="str">
            <v>高中</v>
          </cell>
          <cell r="AA394">
            <v>39965</v>
          </cell>
          <cell r="AB394" t="str">
            <v>沧州文化宫</v>
          </cell>
        </row>
        <row r="394">
          <cell r="AE394" t="str">
            <v>大专在读</v>
          </cell>
          <cell r="AF394">
            <v>46204</v>
          </cell>
          <cell r="AG394" t="str">
            <v>河北石油技术大学</v>
          </cell>
          <cell r="AH394" t="str">
            <v>应用化工技术</v>
          </cell>
          <cell r="AI394" t="str">
            <v>成考</v>
          </cell>
          <cell r="AJ394" t="str">
            <v>汉</v>
          </cell>
          <cell r="AK394" t="str">
            <v>群众</v>
          </cell>
          <cell r="AL394" t="str">
            <v>已婚</v>
          </cell>
          <cell r="AM394" t="str">
            <v>1988-09-23</v>
          </cell>
          <cell r="AN394">
            <v>37</v>
          </cell>
          <cell r="AO394">
            <v>40210</v>
          </cell>
          <cell r="AP394" t="str">
            <v>河北</v>
          </cell>
          <cell r="AQ394" t="str">
            <v>河北省黄骅市黄骅镇坑西村66号</v>
          </cell>
        </row>
        <row r="395">
          <cell r="C395" t="str">
            <v>杜志贤</v>
          </cell>
          <cell r="D395" t="str">
            <v>男</v>
          </cell>
          <cell r="E395" t="str">
            <v>前台</v>
          </cell>
          <cell r="F395" t="str">
            <v>河北光华荣昌汽车部件有限公司</v>
          </cell>
          <cell r="G395" t="str">
            <v>座椅事业一部--金属件厂</v>
          </cell>
          <cell r="H395" t="str">
            <v>焊接车间</v>
          </cell>
          <cell r="I395" t="str">
            <v>双头车操作工</v>
          </cell>
          <cell r="J395" t="str">
            <v>/</v>
          </cell>
          <cell r="K395" t="str">
            <v>河北</v>
          </cell>
          <cell r="L395" t="str">
            <v>河北工厂</v>
          </cell>
          <cell r="M395" t="str">
            <v>劳动合同</v>
          </cell>
          <cell r="N395" t="str">
            <v>是</v>
          </cell>
          <cell r="O395" t="str">
            <v>否</v>
          </cell>
          <cell r="P395" t="str">
            <v>正式工</v>
          </cell>
          <cell r="Q395" t="str">
            <v>生产类</v>
          </cell>
          <cell r="R395" t="str">
            <v>直接人员</v>
          </cell>
          <cell r="S395">
            <v>45884</v>
          </cell>
          <cell r="T395">
            <v>0</v>
          </cell>
        </row>
        <row r="395">
          <cell r="W395">
            <v>18503172591</v>
          </cell>
          <cell r="X395" t="str">
            <v>李凤</v>
          </cell>
          <cell r="Y395" t="str">
            <v>18503172551</v>
          </cell>
          <cell r="Z395" t="str">
            <v>大专</v>
          </cell>
          <cell r="AA395">
            <v>45536</v>
          </cell>
          <cell r="AB395" t="str">
            <v>燕京理工学院</v>
          </cell>
          <cell r="AC395" t="str">
            <v>医学检验技术</v>
          </cell>
          <cell r="AD395" t="str">
            <v>统招</v>
          </cell>
          <cell r="AE395" t="str">
            <v>大专</v>
          </cell>
          <cell r="AF395">
            <v>45536</v>
          </cell>
          <cell r="AG395" t="str">
            <v>燕京理工学院</v>
          </cell>
          <cell r="AH395" t="str">
            <v>医学检验技术</v>
          </cell>
          <cell r="AI395" t="str">
            <v>统招</v>
          </cell>
          <cell r="AJ395" t="str">
            <v>汉</v>
          </cell>
          <cell r="AK395" t="str">
            <v>群众</v>
          </cell>
          <cell r="AL395" t="str">
            <v>未婚</v>
          </cell>
          <cell r="AM395" t="str">
            <v>2001-12-16</v>
          </cell>
          <cell r="AN395">
            <v>23</v>
          </cell>
          <cell r="AO395">
            <v>43101</v>
          </cell>
          <cell r="AP395" t="str">
            <v>河北</v>
          </cell>
          <cell r="AQ395" t="str">
            <v>河南省黄骅市吕桥镇中坛村163号</v>
          </cell>
        </row>
        <row r="396">
          <cell r="C396" t="str">
            <v>石家鹏</v>
          </cell>
          <cell r="D396" t="str">
            <v>男</v>
          </cell>
          <cell r="E396" t="str">
            <v>前台</v>
          </cell>
          <cell r="F396" t="str">
            <v>河北光华荣昌汽车部件有限公司</v>
          </cell>
          <cell r="G396" t="str">
            <v>座椅事业一部--金属件厂</v>
          </cell>
          <cell r="H396" t="str">
            <v>制造技术部-质量工艺科</v>
          </cell>
          <cell r="I396" t="str">
            <v>过程质量工程师</v>
          </cell>
          <cell r="J396" t="str">
            <v>/</v>
          </cell>
          <cell r="K396" t="str">
            <v>河北</v>
          </cell>
          <cell r="L396" t="str">
            <v>河北工厂</v>
          </cell>
          <cell r="M396" t="str">
            <v>劳动合同</v>
          </cell>
          <cell r="N396" t="str">
            <v>是</v>
          </cell>
          <cell r="O396" t="str">
            <v>否</v>
          </cell>
          <cell r="P396" t="str">
            <v>正式工</v>
          </cell>
          <cell r="Q396" t="str">
            <v>质量类</v>
          </cell>
          <cell r="R396" t="str">
            <v>间接人员</v>
          </cell>
          <cell r="S396">
            <v>45887</v>
          </cell>
          <cell r="T396">
            <v>0</v>
          </cell>
        </row>
        <row r="396">
          <cell r="W396">
            <v>17778822998</v>
          </cell>
          <cell r="X396" t="str">
            <v>母亲</v>
          </cell>
          <cell r="Y396" t="str">
            <v>13833720289</v>
          </cell>
          <cell r="Z396" t="str">
            <v>高中</v>
          </cell>
        </row>
        <row r="396">
          <cell r="AB396" t="str">
            <v>黄骅中学</v>
          </cell>
        </row>
        <row r="396">
          <cell r="AE396" t="str">
            <v>大专</v>
          </cell>
          <cell r="AF396">
            <v>44743</v>
          </cell>
          <cell r="AG396" t="str">
            <v>石家庄职业技术学院</v>
          </cell>
          <cell r="AH396" t="str">
            <v>电气自动化技术</v>
          </cell>
          <cell r="AI396" t="str">
            <v>成考</v>
          </cell>
          <cell r="AJ396" t="str">
            <v>汉</v>
          </cell>
          <cell r="AK396" t="str">
            <v>群众</v>
          </cell>
          <cell r="AL396" t="str">
            <v>未婚</v>
          </cell>
          <cell r="AM396" t="str">
            <v>1989-06-24</v>
          </cell>
          <cell r="AN396">
            <v>36</v>
          </cell>
          <cell r="AO396">
            <v>39600</v>
          </cell>
          <cell r="AP396" t="str">
            <v>河北</v>
          </cell>
          <cell r="AQ396" t="str">
            <v>河北省黄骅市吕桥镇周东村233号</v>
          </cell>
        </row>
        <row r="397">
          <cell r="C397" t="str">
            <v>王福德</v>
          </cell>
          <cell r="D397" t="str">
            <v>男</v>
          </cell>
          <cell r="E397" t="str">
            <v>前台</v>
          </cell>
          <cell r="F397" t="str">
            <v>河北光华荣昌汽车部件有限公司</v>
          </cell>
          <cell r="G397" t="str">
            <v>座椅事业一部--金属件厂</v>
          </cell>
          <cell r="H397" t="str">
            <v>生产管理科</v>
          </cell>
          <cell r="I397" t="str">
            <v>叉车工（上料）</v>
          </cell>
          <cell r="J397" t="str">
            <v>/</v>
          </cell>
          <cell r="K397" t="str">
            <v>河北</v>
          </cell>
          <cell r="L397" t="str">
            <v>河北工厂</v>
          </cell>
          <cell r="M397" t="str">
            <v>劳动合同</v>
          </cell>
          <cell r="N397" t="str">
            <v>是</v>
          </cell>
          <cell r="O397" t="str">
            <v>否</v>
          </cell>
          <cell r="P397" t="str">
            <v>正式工</v>
          </cell>
          <cell r="Q397" t="str">
            <v>生产类</v>
          </cell>
          <cell r="R397" t="str">
            <v>间接人员</v>
          </cell>
          <cell r="S397">
            <v>45891</v>
          </cell>
          <cell r="T397">
            <v>0</v>
          </cell>
        </row>
        <row r="397">
          <cell r="W397">
            <v>19322378234</v>
          </cell>
          <cell r="X397" t="str">
            <v>李洪玲</v>
          </cell>
          <cell r="Y397" t="str">
            <v>15831701710</v>
          </cell>
          <cell r="Z397" t="str">
            <v>高中</v>
          </cell>
          <cell r="AA397">
            <v>39234</v>
          </cell>
          <cell r="AB397" t="str">
            <v>河北黄骅中学</v>
          </cell>
        </row>
        <row r="397">
          <cell r="AE397" t="str">
            <v>高中</v>
          </cell>
        </row>
        <row r="397">
          <cell r="AJ397" t="str">
            <v>汉</v>
          </cell>
          <cell r="AK397" t="str">
            <v>群众</v>
          </cell>
          <cell r="AL397" t="str">
            <v>已婚</v>
          </cell>
          <cell r="AM397" t="str">
            <v>1987-10-18</v>
          </cell>
          <cell r="AN397">
            <v>38</v>
          </cell>
          <cell r="AO397">
            <v>40330</v>
          </cell>
          <cell r="AP397" t="str">
            <v>河北</v>
          </cell>
          <cell r="AQ397" t="str">
            <v>河北省黄骅市黄骅镇魏孙村059号</v>
          </cell>
        </row>
        <row r="398">
          <cell r="C398" t="str">
            <v>李荣宽</v>
          </cell>
          <cell r="D398" t="str">
            <v>男</v>
          </cell>
          <cell r="E398" t="str">
            <v>前台</v>
          </cell>
          <cell r="F398" t="str">
            <v>河北光华荣昌汽车部件有限公司</v>
          </cell>
          <cell r="G398" t="str">
            <v>后视镜事业部</v>
          </cell>
          <cell r="H398" t="str">
            <v>注塑车间</v>
          </cell>
          <cell r="I398" t="str">
            <v>操作工</v>
          </cell>
          <cell r="J398" t="str">
            <v>/</v>
          </cell>
          <cell r="K398" t="str">
            <v>河北</v>
          </cell>
          <cell r="L398" t="str">
            <v>河北工厂</v>
          </cell>
          <cell r="M398" t="str">
            <v>劳动合同</v>
          </cell>
          <cell r="N398" t="str">
            <v>是</v>
          </cell>
          <cell r="O398" t="str">
            <v>否</v>
          </cell>
          <cell r="P398" t="str">
            <v>正式工</v>
          </cell>
          <cell r="Q398" t="str">
            <v>生产类</v>
          </cell>
          <cell r="R398" t="str">
            <v>直接人员</v>
          </cell>
          <cell r="S398">
            <v>45895</v>
          </cell>
          <cell r="T398">
            <v>0</v>
          </cell>
        </row>
        <row r="398">
          <cell r="W398">
            <v>16633705025</v>
          </cell>
          <cell r="X398" t="str">
            <v>崔红英</v>
          </cell>
          <cell r="Y398" t="str">
            <v>15230711814</v>
          </cell>
          <cell r="Z398" t="str">
            <v>大专</v>
          </cell>
          <cell r="AA398">
            <v>45078</v>
          </cell>
          <cell r="AB398" t="str">
            <v>河北化工医药技术职业学院</v>
          </cell>
          <cell r="AC398" t="str">
            <v>应用化工技术</v>
          </cell>
          <cell r="AD398" t="str">
            <v>成考</v>
          </cell>
          <cell r="AE398" t="str">
            <v>大专</v>
          </cell>
          <cell r="AF398">
            <v>45078</v>
          </cell>
          <cell r="AG398" t="str">
            <v>河北化工医药技术职业学院</v>
          </cell>
          <cell r="AH398" t="str">
            <v>应用化工技术</v>
          </cell>
          <cell r="AI398" t="str">
            <v>成考</v>
          </cell>
          <cell r="AJ398" t="str">
            <v>汉</v>
          </cell>
          <cell r="AK398" t="str">
            <v>群众</v>
          </cell>
          <cell r="AL398" t="str">
            <v>已婚</v>
          </cell>
          <cell r="AM398" t="str">
            <v>1981-12-26</v>
          </cell>
          <cell r="AN398">
            <v>43</v>
          </cell>
          <cell r="AO398">
            <v>38930</v>
          </cell>
          <cell r="AP398" t="str">
            <v>河北</v>
          </cell>
          <cell r="AQ398" t="str">
            <v>河北省黄骅市羊二庄镇陈庄村52号</v>
          </cell>
        </row>
        <row r="399">
          <cell r="C399" t="str">
            <v>郭来祥</v>
          </cell>
          <cell r="D399" t="str">
            <v>男</v>
          </cell>
          <cell r="E399" t="str">
            <v>前台</v>
          </cell>
          <cell r="F399" t="str">
            <v>河北光华荣昌汽车部件有限公司</v>
          </cell>
          <cell r="G399" t="str">
            <v>座椅事业一部--座椅厂</v>
          </cell>
          <cell r="H399" t="str">
            <v>座椅总装车间</v>
          </cell>
          <cell r="I399" t="str">
            <v>组装工</v>
          </cell>
          <cell r="J399" t="str">
            <v>/</v>
          </cell>
          <cell r="K399" t="str">
            <v>河北</v>
          </cell>
          <cell r="L399" t="str">
            <v>河北工厂</v>
          </cell>
          <cell r="M399" t="str">
            <v>劳动合同</v>
          </cell>
          <cell r="N399" t="str">
            <v>是</v>
          </cell>
          <cell r="O399" t="str">
            <v>否</v>
          </cell>
          <cell r="P399" t="str">
            <v>正式工</v>
          </cell>
          <cell r="Q399" t="str">
            <v>生产类</v>
          </cell>
          <cell r="R399" t="str">
            <v>直接人员</v>
          </cell>
          <cell r="S399">
            <v>45898</v>
          </cell>
          <cell r="T399">
            <v>0</v>
          </cell>
        </row>
        <row r="399">
          <cell r="W399">
            <v>17331728098</v>
          </cell>
          <cell r="X399" t="str">
            <v>郭淑英</v>
          </cell>
          <cell r="Y399" t="str">
            <v>15131703731</v>
          </cell>
          <cell r="Z399" t="str">
            <v>初中</v>
          </cell>
          <cell r="AA399">
            <v>45078</v>
          </cell>
        </row>
        <row r="399">
          <cell r="AE399" t="str">
            <v>初中</v>
          </cell>
        </row>
        <row r="399">
          <cell r="AJ399" t="str">
            <v>汉</v>
          </cell>
          <cell r="AK399" t="str">
            <v>群众</v>
          </cell>
          <cell r="AL399" t="str">
            <v>未婚</v>
          </cell>
          <cell r="AM399" t="str">
            <v>2005-05-16</v>
          </cell>
          <cell r="AN399">
            <v>20</v>
          </cell>
          <cell r="AO399">
            <v>45413</v>
          </cell>
          <cell r="AP399" t="str">
            <v>黑龙江</v>
          </cell>
          <cell r="AQ399" t="str">
            <v>黑龙江省绥棱县长山乡东兴村季家店屯9号</v>
          </cell>
        </row>
        <row r="400">
          <cell r="C400" t="str">
            <v>闻龙超</v>
          </cell>
          <cell r="D400" t="str">
            <v>男</v>
          </cell>
          <cell r="E400" t="str">
            <v>前台</v>
          </cell>
          <cell r="F400" t="str">
            <v>河北光华荣昌汽车部件有限公司</v>
          </cell>
          <cell r="G400" t="str">
            <v>座椅事业一部--金属件厂</v>
          </cell>
          <cell r="H400" t="str">
            <v>底座装配车间</v>
          </cell>
          <cell r="I400" t="str">
            <v>组装工</v>
          </cell>
          <cell r="J400" t="str">
            <v>/</v>
          </cell>
          <cell r="K400" t="str">
            <v>河北</v>
          </cell>
          <cell r="L400" t="str">
            <v>沧州鸿创人力资源服务有限公司</v>
          </cell>
          <cell r="M400" t="str">
            <v>劳务派遣</v>
          </cell>
          <cell r="N400" t="str">
            <v>否</v>
          </cell>
          <cell r="O400" t="str">
            <v>否</v>
          </cell>
          <cell r="P400" t="str">
            <v>劳务派遣</v>
          </cell>
          <cell r="Q400" t="str">
            <v>生产类</v>
          </cell>
          <cell r="R400" t="str">
            <v>直接人员</v>
          </cell>
          <cell r="S400">
            <v>45889</v>
          </cell>
          <cell r="T400">
            <v>0</v>
          </cell>
        </row>
        <row r="400">
          <cell r="W400">
            <v>16632775616</v>
          </cell>
        </row>
        <row r="400">
          <cell r="AM400" t="str">
            <v>1993-04-15</v>
          </cell>
          <cell r="AN400">
            <v>32</v>
          </cell>
        </row>
        <row r="400">
          <cell r="AQ400" t="str">
            <v>河北省黄骅市常郭镇高代庄村64号</v>
          </cell>
        </row>
        <row r="401">
          <cell r="C401" t="str">
            <v>李帅霖</v>
          </cell>
          <cell r="D401" t="str">
            <v>男</v>
          </cell>
          <cell r="E401" t="str">
            <v>前台</v>
          </cell>
          <cell r="F401" t="str">
            <v>河北光华荣昌汽车部件有限公司</v>
          </cell>
          <cell r="G401" t="str">
            <v>后视镜事业部</v>
          </cell>
          <cell r="H401" t="str">
            <v>后视镜组装车间</v>
          </cell>
          <cell r="I401" t="str">
            <v>组装工</v>
          </cell>
          <cell r="J401" t="str">
            <v>/</v>
          </cell>
          <cell r="K401" t="str">
            <v>河北</v>
          </cell>
          <cell r="L401" t="str">
            <v>沧州鸿创人力资源服务有限公司</v>
          </cell>
          <cell r="M401" t="str">
            <v>劳务派遣</v>
          </cell>
          <cell r="N401" t="str">
            <v>否</v>
          </cell>
          <cell r="O401" t="str">
            <v>否</v>
          </cell>
          <cell r="P401" t="str">
            <v>劳务派遣</v>
          </cell>
          <cell r="Q401" t="str">
            <v>生产类</v>
          </cell>
          <cell r="R401" t="str">
            <v>直接人员</v>
          </cell>
          <cell r="S401">
            <v>45898</v>
          </cell>
          <cell r="T401">
            <v>0</v>
          </cell>
        </row>
        <row r="401">
          <cell r="W401">
            <v>13292714829</v>
          </cell>
        </row>
        <row r="401">
          <cell r="AM401" t="str">
            <v>2006-09-18</v>
          </cell>
          <cell r="AN401">
            <v>19</v>
          </cell>
        </row>
        <row r="401">
          <cell r="AQ401" t="str">
            <v>河北省黄骅市常郭镇土楼村106号</v>
          </cell>
        </row>
        <row r="402">
          <cell r="C402" t="str">
            <v>宝梦展</v>
          </cell>
          <cell r="D402" t="str">
            <v>男</v>
          </cell>
          <cell r="E402" t="str">
            <v>前台</v>
          </cell>
          <cell r="F402" t="str">
            <v>河北光华荣昌汽车部件有限公司</v>
          </cell>
          <cell r="G402" t="str">
            <v>座椅事业一部--座椅厂</v>
          </cell>
          <cell r="H402" t="str">
            <v>座椅总装车间</v>
          </cell>
          <cell r="I402" t="str">
            <v>组装工</v>
          </cell>
          <cell r="J402" t="str">
            <v>/</v>
          </cell>
          <cell r="K402" t="str">
            <v>河北</v>
          </cell>
          <cell r="L402" t="str">
            <v>沧州众智鑫成人力资源服务有限公司</v>
          </cell>
          <cell r="M402" t="str">
            <v>劳务派遣</v>
          </cell>
          <cell r="N402" t="str">
            <v>否</v>
          </cell>
          <cell r="O402" t="str">
            <v>否</v>
          </cell>
          <cell r="P402" t="str">
            <v>劳务派遣</v>
          </cell>
          <cell r="Q402" t="str">
            <v>生产类</v>
          </cell>
          <cell r="R402" t="str">
            <v>直接人员</v>
          </cell>
          <cell r="S402">
            <v>45871</v>
          </cell>
          <cell r="T402">
            <v>0</v>
          </cell>
        </row>
        <row r="402">
          <cell r="W402" t="str">
            <v>18131702962</v>
          </cell>
          <cell r="X402" t="str">
            <v>宝永军</v>
          </cell>
          <cell r="Y402" t="str">
            <v>15612768827</v>
          </cell>
        </row>
        <row r="402">
          <cell r="AB402" t="str">
            <v>黄骅市职业技术教育中心</v>
          </cell>
          <cell r="AC402" t="str">
            <v>磨具</v>
          </cell>
        </row>
        <row r="402">
          <cell r="AJ402" t="str">
            <v>汉</v>
          </cell>
          <cell r="AK402" t="str">
            <v>群众</v>
          </cell>
          <cell r="AL402" t="str">
            <v>未婚</v>
          </cell>
          <cell r="AM402" t="str">
            <v>2006-03-26</v>
          </cell>
          <cell r="AN402">
            <v>19</v>
          </cell>
        </row>
        <row r="402">
          <cell r="AP402" t="str">
            <v>河北</v>
          </cell>
          <cell r="AQ402" t="str">
            <v>河北省黄骅市羊三木乡羊四村182号</v>
          </cell>
        </row>
        <row r="403">
          <cell r="C403" t="str">
            <v>于桂良</v>
          </cell>
          <cell r="D403" t="str">
            <v>男</v>
          </cell>
          <cell r="E403" t="str">
            <v>前台</v>
          </cell>
          <cell r="F403" t="str">
            <v>河北光华荣昌汽车部件有限公司</v>
          </cell>
          <cell r="G403" t="str">
            <v>座椅事业一部--金属件厂</v>
          </cell>
          <cell r="H403" t="str">
            <v>冲压弯管车间</v>
          </cell>
          <cell r="I403" t="str">
            <v>冲压工</v>
          </cell>
          <cell r="J403" t="str">
            <v>/</v>
          </cell>
          <cell r="K403" t="str">
            <v>河北</v>
          </cell>
          <cell r="L403" t="str">
            <v>沧州众智鑫成人力资源服务有限公司</v>
          </cell>
          <cell r="M403" t="str">
            <v>劳务派遣</v>
          </cell>
          <cell r="N403" t="str">
            <v>否</v>
          </cell>
          <cell r="O403" t="str">
            <v>否</v>
          </cell>
          <cell r="P403" t="str">
            <v>劳务派遣</v>
          </cell>
          <cell r="Q403" t="str">
            <v>生产类</v>
          </cell>
          <cell r="R403" t="str">
            <v>直接人员</v>
          </cell>
          <cell r="S403">
            <v>45875</v>
          </cell>
          <cell r="T403">
            <v>0</v>
          </cell>
        </row>
        <row r="403">
          <cell r="W403">
            <v>13832721478</v>
          </cell>
          <cell r="X403" t="str">
            <v>邢思梅</v>
          </cell>
          <cell r="Y403">
            <v>13930754875</v>
          </cell>
        </row>
        <row r="403">
          <cell r="AJ403" t="str">
            <v>汉</v>
          </cell>
          <cell r="AK403" t="str">
            <v>群众</v>
          </cell>
          <cell r="AL403" t="str">
            <v>已婚</v>
          </cell>
          <cell r="AM403" t="str">
            <v>1988-10-13</v>
          </cell>
          <cell r="AN403">
            <v>37</v>
          </cell>
        </row>
        <row r="403">
          <cell r="AQ403" t="str">
            <v>河北省沧州市海兴县赵毛陶镇高庄村126号</v>
          </cell>
        </row>
        <row r="404">
          <cell r="C404" t="str">
            <v>刘龙祥</v>
          </cell>
          <cell r="D404" t="str">
            <v>男</v>
          </cell>
          <cell r="E404" t="str">
            <v>前台</v>
          </cell>
          <cell r="F404" t="str">
            <v>河北光华荣昌汽车部件有限公司</v>
          </cell>
          <cell r="G404" t="str">
            <v>座椅事业一部--金属件厂</v>
          </cell>
          <cell r="H404" t="str">
            <v>焊接车间</v>
          </cell>
          <cell r="I404" t="str">
            <v>摆件工</v>
          </cell>
          <cell r="J404" t="str">
            <v>/</v>
          </cell>
          <cell r="K404" t="str">
            <v>河北</v>
          </cell>
          <cell r="L404" t="str">
            <v>沧州众智鑫成人力资源服务有限公司</v>
          </cell>
          <cell r="M404" t="str">
            <v>劳务派遣</v>
          </cell>
          <cell r="N404" t="str">
            <v>否</v>
          </cell>
          <cell r="O404" t="str">
            <v>否</v>
          </cell>
          <cell r="P404" t="str">
            <v>劳务派遣</v>
          </cell>
          <cell r="Q404" t="str">
            <v>生产类</v>
          </cell>
          <cell r="R404" t="str">
            <v>直接人员</v>
          </cell>
          <cell r="S404">
            <v>45892</v>
          </cell>
          <cell r="T404">
            <v>0</v>
          </cell>
          <cell r="U404">
            <v>45930</v>
          </cell>
          <cell r="V404" t="str">
            <v>调入</v>
          </cell>
          <cell r="W404">
            <v>19931758982</v>
          </cell>
          <cell r="X404" t="str">
            <v>刘耀智</v>
          </cell>
          <cell r="Y404">
            <v>15631703379</v>
          </cell>
        </row>
        <row r="404">
          <cell r="AJ404" t="str">
            <v>汉</v>
          </cell>
          <cell r="AK404" t="str">
            <v>群众</v>
          </cell>
          <cell r="AL404" t="str">
            <v>未婚</v>
          </cell>
          <cell r="AM404" t="str">
            <v>1985-04-11</v>
          </cell>
          <cell r="AN404">
            <v>40</v>
          </cell>
        </row>
        <row r="404">
          <cell r="AQ404" t="str">
            <v>河北省黄骅市羊二庄镇许官村217号</v>
          </cell>
        </row>
        <row r="405">
          <cell r="C405" t="str">
            <v>刘景硕</v>
          </cell>
          <cell r="D405" t="str">
            <v>男</v>
          </cell>
          <cell r="E405" t="str">
            <v>前台</v>
          </cell>
          <cell r="F405" t="str">
            <v>河北光华荣昌汽车部件有限公司</v>
          </cell>
          <cell r="G405" t="str">
            <v>座椅事业一部--金属件厂</v>
          </cell>
          <cell r="H405" t="str">
            <v>冲压弯管车间</v>
          </cell>
          <cell r="I405" t="str">
            <v>冲压工</v>
          </cell>
          <cell r="J405" t="str">
            <v>/</v>
          </cell>
          <cell r="K405" t="str">
            <v>河北</v>
          </cell>
          <cell r="L405" t="str">
            <v>沧州众智鑫成人力资源服务有限公司</v>
          </cell>
          <cell r="M405" t="str">
            <v>劳务派遣</v>
          </cell>
          <cell r="N405" t="str">
            <v>否</v>
          </cell>
          <cell r="O405" t="str">
            <v>否</v>
          </cell>
          <cell r="P405" t="str">
            <v>临时工</v>
          </cell>
          <cell r="Q405" t="str">
            <v>生产类</v>
          </cell>
          <cell r="R405" t="str">
            <v>直接人员</v>
          </cell>
          <cell r="S405">
            <v>45892</v>
          </cell>
          <cell r="T405">
            <v>0</v>
          </cell>
        </row>
        <row r="405">
          <cell r="W405">
            <v>15532822676</v>
          </cell>
          <cell r="X405" t="str">
            <v>刘延全</v>
          </cell>
          <cell r="Y405">
            <v>1507579726</v>
          </cell>
        </row>
        <row r="405">
          <cell r="AJ405" t="str">
            <v>汉</v>
          </cell>
          <cell r="AK405" t="str">
            <v>群众</v>
          </cell>
          <cell r="AL405" t="str">
            <v>未婚</v>
          </cell>
          <cell r="AM405" t="str">
            <v>2004-02-03</v>
          </cell>
          <cell r="AN405">
            <v>21</v>
          </cell>
        </row>
        <row r="405">
          <cell r="AQ405" t="str">
            <v>黄骅市常郭镇</v>
          </cell>
        </row>
        <row r="406">
          <cell r="C406" t="str">
            <v>刘哲</v>
          </cell>
          <cell r="D406" t="str">
            <v>男</v>
          </cell>
          <cell r="E406" t="str">
            <v>前台</v>
          </cell>
          <cell r="F406" t="str">
            <v>河北光华荣昌汽车部件有限公司</v>
          </cell>
          <cell r="G406" t="str">
            <v>座椅事业一部--金属件厂</v>
          </cell>
          <cell r="H406" t="str">
            <v>底座装配车间</v>
          </cell>
          <cell r="I406" t="str">
            <v>组装工</v>
          </cell>
          <cell r="J406" t="str">
            <v>/</v>
          </cell>
          <cell r="K406" t="str">
            <v>河北</v>
          </cell>
          <cell r="L406" t="str">
            <v>天津宏达翔科技有限公司</v>
          </cell>
          <cell r="M406" t="str">
            <v>劳务派遣</v>
          </cell>
          <cell r="N406" t="str">
            <v>否</v>
          </cell>
          <cell r="O406" t="str">
            <v>否</v>
          </cell>
          <cell r="P406" t="str">
            <v>劳务派遣</v>
          </cell>
          <cell r="Q406" t="str">
            <v>生产类</v>
          </cell>
          <cell r="R406" t="str">
            <v>直接人员</v>
          </cell>
          <cell r="S406">
            <v>45870</v>
          </cell>
          <cell r="T406">
            <v>0</v>
          </cell>
        </row>
        <row r="406">
          <cell r="W406">
            <v>13323278395</v>
          </cell>
          <cell r="X406" t="str">
            <v>刘金国</v>
          </cell>
          <cell r="Y406">
            <v>13323276583</v>
          </cell>
          <cell r="Z406" t="str">
            <v>初中</v>
          </cell>
          <cell r="AA406" t="str">
            <v>2025.06.01</v>
          </cell>
          <cell r="AB406" t="str">
            <v>王史中学</v>
          </cell>
        </row>
        <row r="406">
          <cell r="AJ406" t="str">
            <v>汉</v>
          </cell>
          <cell r="AK406" t="str">
            <v>群众</v>
          </cell>
          <cell r="AL406" t="str">
            <v>未婚</v>
          </cell>
          <cell r="AM406" t="str">
            <v>2009-02-09</v>
          </cell>
          <cell r="AN406">
            <v>16</v>
          </cell>
          <cell r="AO406">
            <v>2025.03</v>
          </cell>
        </row>
        <row r="406">
          <cell r="AQ406" t="str">
            <v>河北省沧州市孟村回族自治县宋庄子乡闫庄子村0343号</v>
          </cell>
        </row>
        <row r="407">
          <cell r="C407" t="str">
            <v>于兆轩</v>
          </cell>
          <cell r="D407" t="str">
            <v>男</v>
          </cell>
          <cell r="E407" t="str">
            <v>前台</v>
          </cell>
          <cell r="F407" t="str">
            <v>河北光华荣昌汽车部件有限公司</v>
          </cell>
          <cell r="G407" t="str">
            <v>座椅事业一部--座椅厂</v>
          </cell>
          <cell r="H407" t="str">
            <v>座椅总装车间</v>
          </cell>
          <cell r="I407" t="str">
            <v>组装工</v>
          </cell>
          <cell r="J407" t="str">
            <v>/</v>
          </cell>
          <cell r="K407" t="str">
            <v>河北</v>
          </cell>
          <cell r="L407" t="str">
            <v>天津宏达翔科技有限公司</v>
          </cell>
          <cell r="M407" t="str">
            <v>劳务派遣</v>
          </cell>
          <cell r="N407" t="str">
            <v>否</v>
          </cell>
          <cell r="O407" t="str">
            <v>否</v>
          </cell>
          <cell r="P407" t="str">
            <v>劳务派遣</v>
          </cell>
          <cell r="Q407" t="str">
            <v>生产类</v>
          </cell>
          <cell r="R407" t="str">
            <v>直接人员</v>
          </cell>
          <cell r="S407">
            <v>45877</v>
          </cell>
          <cell r="T407">
            <v>0</v>
          </cell>
        </row>
        <row r="407">
          <cell r="W407">
            <v>17736963836</v>
          </cell>
          <cell r="X407" t="str">
            <v>王欣茹</v>
          </cell>
          <cell r="Y407">
            <v>15532785228</v>
          </cell>
          <cell r="Z407" t="str">
            <v>大专</v>
          </cell>
          <cell r="AA407" t="str">
            <v>2025.06.30</v>
          </cell>
          <cell r="AB407" t="str">
            <v>河北职业交通学院</v>
          </cell>
        </row>
        <row r="407">
          <cell r="AJ407" t="str">
            <v>汉</v>
          </cell>
          <cell r="AK407" t="str">
            <v>群众</v>
          </cell>
          <cell r="AL407" t="str">
            <v>未婚</v>
          </cell>
          <cell r="AM407" t="str">
            <v>2003-06-22</v>
          </cell>
          <cell r="AN407">
            <v>22</v>
          </cell>
        </row>
        <row r="407">
          <cell r="AQ407" t="str">
            <v>河北省沧州市沧县兴济镇
东槐庄村779号</v>
          </cell>
        </row>
        <row r="408">
          <cell r="C408" t="str">
            <v>田金梅</v>
          </cell>
          <cell r="D408" t="str">
            <v>女</v>
          </cell>
          <cell r="E408" t="str">
            <v>前台</v>
          </cell>
          <cell r="F408" t="str">
            <v>河北光华荣昌汽车部件有限公司</v>
          </cell>
          <cell r="G408" t="str">
            <v>座椅事业一部--座椅厂</v>
          </cell>
          <cell r="H408" t="str">
            <v>发泡车间</v>
          </cell>
          <cell r="I408" t="str">
            <v>发泡工</v>
          </cell>
          <cell r="J408" t="str">
            <v>/</v>
          </cell>
          <cell r="K408" t="str">
            <v>河北</v>
          </cell>
          <cell r="L408" t="str">
            <v>天津宏达翔科技有限公司</v>
          </cell>
          <cell r="M408" t="str">
            <v>劳务派遣</v>
          </cell>
          <cell r="N408" t="str">
            <v>是</v>
          </cell>
          <cell r="O408" t="str">
            <v>否</v>
          </cell>
          <cell r="P408" t="str">
            <v>劳务派遣</v>
          </cell>
          <cell r="Q408" t="str">
            <v>生产类</v>
          </cell>
          <cell r="R408" t="str">
            <v>直接人员</v>
          </cell>
          <cell r="S408">
            <v>45880</v>
          </cell>
          <cell r="T408">
            <v>0</v>
          </cell>
        </row>
        <row r="408">
          <cell r="W408" t="str">
            <v>18330719516</v>
          </cell>
          <cell r="X408" t="str">
            <v>田五代</v>
          </cell>
          <cell r="Y408">
            <v>18713739545</v>
          </cell>
          <cell r="Z408" t="str">
            <v>初中</v>
          </cell>
          <cell r="AA408">
            <v>1995</v>
          </cell>
          <cell r="AB408" t="str">
            <v>卧佛堂镇中学</v>
          </cell>
        </row>
        <row r="408">
          <cell r="AE408" t="str">
            <v>初中</v>
          </cell>
          <cell r="AF408">
            <v>1995</v>
          </cell>
          <cell r="AG408" t="str">
            <v>卧佛堂镇中学</v>
          </cell>
        </row>
        <row r="408">
          <cell r="AJ408" t="str">
            <v>汉</v>
          </cell>
          <cell r="AK408" t="str">
            <v>群众</v>
          </cell>
          <cell r="AL408" t="str">
            <v>已婚</v>
          </cell>
          <cell r="AM408" t="str">
            <v>1977-10-15</v>
          </cell>
          <cell r="AN408">
            <v>48</v>
          </cell>
          <cell r="AO408">
            <v>2018</v>
          </cell>
          <cell r="AP408" t="str">
            <v>河北</v>
          </cell>
          <cell r="AQ408" t="str">
            <v>河间市卧佛堂镇河西村</v>
          </cell>
        </row>
        <row r="409">
          <cell r="C409" t="str">
            <v>王富民</v>
          </cell>
          <cell r="D409" t="str">
            <v>男</v>
          </cell>
          <cell r="E409" t="str">
            <v>前台</v>
          </cell>
          <cell r="F409" t="str">
            <v>河北光华荣昌汽车部件有限公司</v>
          </cell>
          <cell r="G409" t="str">
            <v>座椅事业一部--座椅厂</v>
          </cell>
          <cell r="H409" t="str">
            <v>座椅总装车间</v>
          </cell>
          <cell r="I409" t="str">
            <v>组装工</v>
          </cell>
          <cell r="J409" t="str">
            <v>/</v>
          </cell>
          <cell r="K409" t="str">
            <v>河北</v>
          </cell>
          <cell r="L409" t="str">
            <v>天津宏达翔科技有限公司</v>
          </cell>
          <cell r="M409" t="str">
            <v>劳务派遣</v>
          </cell>
          <cell r="N409" t="str">
            <v>否</v>
          </cell>
          <cell r="O409" t="str">
            <v>否</v>
          </cell>
          <cell r="P409" t="str">
            <v>劳务派遣</v>
          </cell>
          <cell r="Q409" t="str">
            <v>生产类</v>
          </cell>
          <cell r="R409" t="str">
            <v>直接人员</v>
          </cell>
          <cell r="S409">
            <v>45882</v>
          </cell>
          <cell r="T409">
            <v>0</v>
          </cell>
        </row>
        <row r="409">
          <cell r="W409">
            <v>15790933639</v>
          </cell>
          <cell r="X409" t="str">
            <v>王建翔</v>
          </cell>
          <cell r="Y409">
            <v>13205678970</v>
          </cell>
          <cell r="Z409" t="str">
            <v>中专</v>
          </cell>
          <cell r="AA409">
            <v>2020</v>
          </cell>
          <cell r="AB409" t="str">
            <v>黄骅职中</v>
          </cell>
        </row>
        <row r="409">
          <cell r="AJ409" t="str">
            <v>汉</v>
          </cell>
          <cell r="AK409" t="str">
            <v>群众</v>
          </cell>
          <cell r="AL409" t="str">
            <v>未婚</v>
          </cell>
          <cell r="AM409" t="str">
            <v>2003-08-20</v>
          </cell>
          <cell r="AN409">
            <v>22</v>
          </cell>
          <cell r="AO409">
            <v>2020</v>
          </cell>
          <cell r="AP409" t="str">
            <v>河北</v>
          </cell>
          <cell r="AQ409" t="str">
            <v>河北省黄骅市羊儿庄镇
大赵村173号</v>
          </cell>
        </row>
        <row r="410">
          <cell r="C410" t="str">
            <v>卢宇州</v>
          </cell>
          <cell r="D410" t="str">
            <v>男</v>
          </cell>
          <cell r="E410" t="str">
            <v>前台</v>
          </cell>
          <cell r="F410" t="str">
            <v>河北光华荣昌汽车部件有限公司</v>
          </cell>
          <cell r="G410" t="str">
            <v>座椅事业一部--金属件厂</v>
          </cell>
          <cell r="H410" t="str">
            <v>底座装配车间</v>
          </cell>
          <cell r="I410" t="str">
            <v>组装工</v>
          </cell>
          <cell r="J410" t="str">
            <v>/</v>
          </cell>
          <cell r="K410" t="str">
            <v>河北</v>
          </cell>
          <cell r="L410" t="str">
            <v>天津宏达翔科技有限公司</v>
          </cell>
          <cell r="M410" t="str">
            <v>劳务派遣</v>
          </cell>
          <cell r="N410" t="str">
            <v>是</v>
          </cell>
          <cell r="O410" t="str">
            <v>否</v>
          </cell>
          <cell r="P410" t="str">
            <v>劳务派遣</v>
          </cell>
          <cell r="Q410" t="str">
            <v>生产类</v>
          </cell>
          <cell r="R410" t="str">
            <v>直接人员</v>
          </cell>
          <cell r="S410">
            <v>45885</v>
          </cell>
          <cell r="T410">
            <v>0</v>
          </cell>
        </row>
        <row r="410">
          <cell r="W410">
            <v>15031429782</v>
          </cell>
          <cell r="X410" t="str">
            <v>徐杨桥</v>
          </cell>
          <cell r="Y410">
            <v>15831729782</v>
          </cell>
          <cell r="Z410" t="str">
            <v>高中</v>
          </cell>
          <cell r="AA410">
            <v>2024.06</v>
          </cell>
          <cell r="AB410" t="str">
            <v>王史高中</v>
          </cell>
        </row>
        <row r="410">
          <cell r="AJ410" t="str">
            <v>汉</v>
          </cell>
          <cell r="AK410" t="str">
            <v>群众</v>
          </cell>
          <cell r="AL410" t="str">
            <v>未婚</v>
          </cell>
          <cell r="AM410" t="str">
            <v>2008-06-29</v>
          </cell>
          <cell r="AN410">
            <v>17</v>
          </cell>
          <cell r="AO410">
            <v>2024</v>
          </cell>
          <cell r="AP410" t="str">
            <v>河北</v>
          </cell>
          <cell r="AQ410" t="str">
            <v>河北省沧州市孟村回族自治县
牛进庄乡徐杨桥村534号</v>
          </cell>
        </row>
        <row r="411">
          <cell r="C411" t="str">
            <v>郭仕鹏</v>
          </cell>
          <cell r="D411" t="str">
            <v>男</v>
          </cell>
          <cell r="E411" t="str">
            <v>前台</v>
          </cell>
          <cell r="F411" t="str">
            <v>河北光华荣昌汽车部件有限公司</v>
          </cell>
          <cell r="G411" t="str">
            <v>座椅事业一部--座椅厂</v>
          </cell>
          <cell r="H411" t="str">
            <v>总经办-销售服务科</v>
          </cell>
          <cell r="I411" t="str">
            <v>工装维修</v>
          </cell>
          <cell r="J411" t="str">
            <v>/</v>
          </cell>
          <cell r="K411" t="str">
            <v>河北</v>
          </cell>
          <cell r="L411" t="str">
            <v>沧州鸿创人力资源服务有限公司</v>
          </cell>
          <cell r="M411" t="str">
            <v>劳务派遣</v>
          </cell>
          <cell r="N411" t="str">
            <v>是</v>
          </cell>
          <cell r="O411" t="str">
            <v>否</v>
          </cell>
          <cell r="P411" t="str">
            <v>劳务派遣</v>
          </cell>
          <cell r="Q411" t="str">
            <v>生产类</v>
          </cell>
          <cell r="R411" t="str">
            <v>直接人员</v>
          </cell>
          <cell r="S411">
            <v>45885</v>
          </cell>
          <cell r="T411">
            <v>0</v>
          </cell>
          <cell r="U411">
            <v>45928</v>
          </cell>
          <cell r="V411" t="str">
            <v>调入</v>
          </cell>
          <cell r="W411">
            <v>17320731383</v>
          </cell>
          <cell r="X411" t="str">
            <v>郭龙军</v>
          </cell>
          <cell r="Y411">
            <v>15028402465</v>
          </cell>
          <cell r="Z411" t="str">
            <v>初中</v>
          </cell>
          <cell r="AA411">
            <v>2018</v>
          </cell>
          <cell r="AB411" t="str">
            <v>旧城中学</v>
          </cell>
        </row>
        <row r="411">
          <cell r="AJ411" t="str">
            <v>汉</v>
          </cell>
          <cell r="AK411" t="str">
            <v>群众</v>
          </cell>
          <cell r="AL411" t="str">
            <v>未婚</v>
          </cell>
          <cell r="AM411" t="str">
            <v>2001-07-25</v>
          </cell>
          <cell r="AN411">
            <v>24</v>
          </cell>
          <cell r="AO411">
            <v>2018</v>
          </cell>
          <cell r="AP411" t="str">
            <v>河北</v>
          </cell>
          <cell r="AQ411" t="str">
            <v>河北省黄骅市旧城镇东才元村28号</v>
          </cell>
        </row>
        <row r="412">
          <cell r="C412" t="str">
            <v>王世伟</v>
          </cell>
          <cell r="D412" t="str">
            <v>男</v>
          </cell>
          <cell r="E412" t="str">
            <v>前台</v>
          </cell>
          <cell r="F412" t="str">
            <v>河北光华荣昌汽车部件有限公司</v>
          </cell>
          <cell r="G412" t="str">
            <v>座椅事业一部--座椅厂</v>
          </cell>
          <cell r="H412" t="str">
            <v>座椅总装车间</v>
          </cell>
          <cell r="I412" t="str">
            <v>组装工</v>
          </cell>
          <cell r="J412" t="str">
            <v>/</v>
          </cell>
          <cell r="K412" t="str">
            <v>河北</v>
          </cell>
          <cell r="L412" t="str">
            <v>天津宏达翔科技有限公司</v>
          </cell>
          <cell r="M412" t="str">
            <v>劳务派遣</v>
          </cell>
          <cell r="N412" t="str">
            <v>否</v>
          </cell>
          <cell r="O412" t="str">
            <v>否</v>
          </cell>
          <cell r="P412" t="str">
            <v>劳务派遣</v>
          </cell>
          <cell r="Q412" t="str">
            <v>生产类</v>
          </cell>
          <cell r="R412" t="str">
            <v>直接人员</v>
          </cell>
          <cell r="S412">
            <v>45888</v>
          </cell>
          <cell r="T412">
            <v>0</v>
          </cell>
        </row>
        <row r="412">
          <cell r="W412">
            <v>18617727456</v>
          </cell>
          <cell r="X412" t="str">
            <v>王德峰</v>
          </cell>
          <cell r="Y412">
            <v>17734495104</v>
          </cell>
          <cell r="Z412" t="str">
            <v>初中</v>
          </cell>
          <cell r="AA412">
            <v>2021</v>
          </cell>
          <cell r="AB412" t="str">
            <v>吕桥中学</v>
          </cell>
        </row>
        <row r="412">
          <cell r="AJ412" t="str">
            <v>汉</v>
          </cell>
          <cell r="AK412" t="str">
            <v>群众</v>
          </cell>
          <cell r="AL412" t="str">
            <v>未婚</v>
          </cell>
          <cell r="AM412" t="str">
            <v>2005-03-12</v>
          </cell>
          <cell r="AN412">
            <v>20</v>
          </cell>
        </row>
        <row r="412">
          <cell r="AP412" t="str">
            <v>河北</v>
          </cell>
          <cell r="AQ412" t="str">
            <v>河北省黄骅市吕桥镇王桥村99号</v>
          </cell>
        </row>
        <row r="413">
          <cell r="C413" t="str">
            <v>文晓雪</v>
          </cell>
          <cell r="D413" t="str">
            <v>女</v>
          </cell>
          <cell r="E413" t="str">
            <v>前台</v>
          </cell>
          <cell r="F413" t="str">
            <v>河北光华荣昌汽车部件有限公司</v>
          </cell>
          <cell r="G413" t="str">
            <v>座椅事业一部--座椅厂</v>
          </cell>
          <cell r="H413" t="str">
            <v>座椅总装车间</v>
          </cell>
          <cell r="I413" t="str">
            <v>组装工</v>
          </cell>
          <cell r="J413" t="str">
            <v>/</v>
          </cell>
          <cell r="K413" t="str">
            <v>河北</v>
          </cell>
          <cell r="L413" t="str">
            <v>天津宏达翔科技有限公司</v>
          </cell>
          <cell r="M413" t="str">
            <v>劳务派遣</v>
          </cell>
          <cell r="N413" t="str">
            <v>否</v>
          </cell>
          <cell r="O413" t="str">
            <v>否</v>
          </cell>
          <cell r="P413" t="str">
            <v>劳务派遣</v>
          </cell>
          <cell r="Q413" t="str">
            <v>生产类</v>
          </cell>
          <cell r="R413" t="str">
            <v>直接人员</v>
          </cell>
          <cell r="S413">
            <v>45891</v>
          </cell>
          <cell r="T413">
            <v>0</v>
          </cell>
        </row>
        <row r="413">
          <cell r="W413">
            <v>18631799574</v>
          </cell>
          <cell r="X413" t="str">
            <v>李冉</v>
          </cell>
          <cell r="Y413">
            <v>18630766324</v>
          </cell>
          <cell r="Z413" t="str">
            <v>高中</v>
          </cell>
          <cell r="AA413">
            <v>2015</v>
          </cell>
          <cell r="AB413" t="str">
            <v>山西汾中</v>
          </cell>
        </row>
        <row r="413">
          <cell r="AJ413" t="str">
            <v>汉</v>
          </cell>
          <cell r="AK413" t="str">
            <v>群众</v>
          </cell>
          <cell r="AL413" t="str">
            <v>未婚</v>
          </cell>
          <cell r="AM413" t="str">
            <v>1999-03-14</v>
          </cell>
          <cell r="AN413">
            <v>26</v>
          </cell>
        </row>
        <row r="413">
          <cell r="AP413" t="str">
            <v>山西</v>
          </cell>
          <cell r="AQ413" t="str">
            <v>山西省汾阳市冀村镇古贤庄村南大街97号</v>
          </cell>
        </row>
        <row r="414">
          <cell r="C414" t="str">
            <v>吕家申</v>
          </cell>
          <cell r="D414" t="str">
            <v>男</v>
          </cell>
          <cell r="E414" t="str">
            <v>前台</v>
          </cell>
          <cell r="F414" t="str">
            <v>河北光华荣昌汽车部件有限公司</v>
          </cell>
          <cell r="G414" t="str">
            <v>座椅事业一部--座椅厂</v>
          </cell>
          <cell r="H414" t="str">
            <v>发泡车间</v>
          </cell>
          <cell r="I414" t="str">
            <v>发泡工</v>
          </cell>
          <cell r="J414" t="str">
            <v>/</v>
          </cell>
          <cell r="K414" t="str">
            <v>河北</v>
          </cell>
          <cell r="L414" t="str">
            <v>天津宏达翔科技有限公司</v>
          </cell>
          <cell r="M414" t="str">
            <v>劳务派遣</v>
          </cell>
          <cell r="N414" t="str">
            <v>否</v>
          </cell>
          <cell r="O414" t="str">
            <v>否</v>
          </cell>
          <cell r="P414" t="str">
            <v>劳务派遣</v>
          </cell>
          <cell r="Q414" t="str">
            <v>生产类</v>
          </cell>
          <cell r="R414" t="str">
            <v>直接人员</v>
          </cell>
          <cell r="S414">
            <v>45891</v>
          </cell>
          <cell r="T414">
            <v>0</v>
          </cell>
        </row>
        <row r="414">
          <cell r="W414">
            <v>17370957167</v>
          </cell>
          <cell r="X414" t="str">
            <v>吕树伟</v>
          </cell>
          <cell r="Y414">
            <v>13393392008</v>
          </cell>
          <cell r="Z414" t="str">
            <v>初中</v>
          </cell>
          <cell r="AA414">
            <v>2021</v>
          </cell>
          <cell r="AB414" t="str">
            <v>吕桥中学</v>
          </cell>
        </row>
        <row r="414">
          <cell r="AJ414" t="str">
            <v>汉</v>
          </cell>
          <cell r="AK414" t="str">
            <v>群众</v>
          </cell>
          <cell r="AL414" t="str">
            <v>未婚</v>
          </cell>
          <cell r="AM414" t="str">
            <v>2006-08-28</v>
          </cell>
          <cell r="AN414">
            <v>19</v>
          </cell>
          <cell r="AO414">
            <v>2021</v>
          </cell>
          <cell r="AP414" t="str">
            <v>河北</v>
          </cell>
          <cell r="AQ414" t="str">
            <v>河北省黄骅市吕桥镇吕前村197号</v>
          </cell>
        </row>
        <row r="415">
          <cell r="C415" t="str">
            <v>蒋晨雨</v>
          </cell>
          <cell r="D415" t="str">
            <v>男</v>
          </cell>
          <cell r="E415" t="str">
            <v>前台</v>
          </cell>
          <cell r="F415" t="str">
            <v>河北光华荣昌汽车部件有限公司</v>
          </cell>
          <cell r="G415" t="str">
            <v>座椅事业一部--金属件厂</v>
          </cell>
          <cell r="H415" t="str">
            <v>冲压弯管车间</v>
          </cell>
          <cell r="I415" t="str">
            <v>前工序操作工</v>
          </cell>
          <cell r="J415" t="str">
            <v>/</v>
          </cell>
          <cell r="K415" t="str">
            <v>河北</v>
          </cell>
          <cell r="L415" t="str">
            <v>天津宏达翔科技有限公司</v>
          </cell>
          <cell r="M415" t="str">
            <v>劳务派遣</v>
          </cell>
          <cell r="N415" t="str">
            <v>否</v>
          </cell>
          <cell r="O415" t="str">
            <v>否</v>
          </cell>
          <cell r="P415" t="str">
            <v>劳务派遣</v>
          </cell>
          <cell r="Q415" t="str">
            <v>生产类</v>
          </cell>
          <cell r="R415" t="str">
            <v>直接人员</v>
          </cell>
          <cell r="S415">
            <v>45892</v>
          </cell>
          <cell r="T415">
            <v>0</v>
          </cell>
        </row>
        <row r="415">
          <cell r="W415">
            <v>16630720865</v>
          </cell>
          <cell r="X415" t="str">
            <v>蒋观恒</v>
          </cell>
          <cell r="Y415">
            <v>15830803843</v>
          </cell>
          <cell r="Z415" t="str">
            <v>本科</v>
          </cell>
          <cell r="AA415">
            <v>2025.06</v>
          </cell>
          <cell r="AB415" t="str">
            <v>河北体育学校</v>
          </cell>
        </row>
        <row r="415">
          <cell r="AJ415" t="str">
            <v>汉</v>
          </cell>
          <cell r="AK415" t="str">
            <v>群众</v>
          </cell>
          <cell r="AL415" t="str">
            <v>未婚</v>
          </cell>
          <cell r="AM415" t="str">
            <v>2002-06-23</v>
          </cell>
          <cell r="AN415">
            <v>23</v>
          </cell>
          <cell r="AO415" t="str">
            <v>2025.08.23</v>
          </cell>
          <cell r="AP415" t="str">
            <v>河北</v>
          </cell>
          <cell r="AQ415" t="str">
            <v>河北省黄骅市常郭镇蒋庄村87号</v>
          </cell>
        </row>
        <row r="416">
          <cell r="C416" t="str">
            <v>张德义</v>
          </cell>
          <cell r="D416" t="str">
            <v>男</v>
          </cell>
          <cell r="E416" t="str">
            <v>前台</v>
          </cell>
          <cell r="F416" t="str">
            <v>河北光华荣昌汽车部件有限公司</v>
          </cell>
          <cell r="G416" t="str">
            <v>座椅事业一部--金属件厂</v>
          </cell>
          <cell r="H416" t="str">
            <v>焊接车间</v>
          </cell>
          <cell r="I416" t="str">
            <v>焊工</v>
          </cell>
          <cell r="J416" t="str">
            <v>/</v>
          </cell>
          <cell r="K416" t="str">
            <v>河北</v>
          </cell>
          <cell r="L416" t="str">
            <v>沧州鸿创人力资源服务有限公司</v>
          </cell>
          <cell r="M416" t="str">
            <v>劳务派遣</v>
          </cell>
          <cell r="N416" t="str">
            <v>否</v>
          </cell>
          <cell r="O416" t="str">
            <v>否</v>
          </cell>
          <cell r="P416" t="str">
            <v>临时工</v>
          </cell>
          <cell r="Q416" t="str">
            <v>生产类</v>
          </cell>
          <cell r="R416" t="str">
            <v>直接人员</v>
          </cell>
          <cell r="S416">
            <v>45899</v>
          </cell>
          <cell r="T416">
            <v>0</v>
          </cell>
        </row>
        <row r="416">
          <cell r="W416">
            <v>13393379283</v>
          </cell>
        </row>
        <row r="416">
          <cell r="AM416" t="str">
            <v>1986-10-12</v>
          </cell>
          <cell r="AN416">
            <v>39</v>
          </cell>
        </row>
        <row r="416">
          <cell r="AQ416" t="str">
            <v>河北省黄骅市常郭镇西留村169号</v>
          </cell>
        </row>
        <row r="417">
          <cell r="C417" t="str">
            <v>梁晓锋</v>
          </cell>
          <cell r="D417" t="str">
            <v>男</v>
          </cell>
          <cell r="E417" t="str">
            <v>前台</v>
          </cell>
          <cell r="F417" t="str">
            <v>河北光华荣昌汽车部件有限公司</v>
          </cell>
          <cell r="G417" t="str">
            <v>座椅事业一部--金属件厂</v>
          </cell>
          <cell r="H417" t="str">
            <v>冲压弯管车间</v>
          </cell>
          <cell r="I417" t="str">
            <v>冲压工</v>
          </cell>
          <cell r="J417" t="str">
            <v>/</v>
          </cell>
          <cell r="K417" t="str">
            <v>河北</v>
          </cell>
          <cell r="L417" t="str">
            <v>天津宏达翔科技有限公司</v>
          </cell>
          <cell r="M417" t="str">
            <v>劳务派遣</v>
          </cell>
          <cell r="N417" t="str">
            <v>否</v>
          </cell>
          <cell r="O417" t="str">
            <v>否</v>
          </cell>
          <cell r="P417" t="str">
            <v>劳务派遣</v>
          </cell>
          <cell r="Q417" t="str">
            <v>生产类</v>
          </cell>
          <cell r="R417" t="str">
            <v>直接人员</v>
          </cell>
          <cell r="S417">
            <v>45899</v>
          </cell>
          <cell r="T417">
            <v>0</v>
          </cell>
        </row>
        <row r="417">
          <cell r="W417">
            <v>18635323679</v>
          </cell>
          <cell r="X417" t="str">
            <v>梁贵珍</v>
          </cell>
          <cell r="Y417">
            <v>15582358894</v>
          </cell>
          <cell r="Z417" t="str">
            <v>初中</v>
          </cell>
          <cell r="AA417">
            <v>2005</v>
          </cell>
          <cell r="AB417" t="str">
            <v>秀水二中</v>
          </cell>
        </row>
        <row r="417">
          <cell r="AJ417" t="str">
            <v>汉</v>
          </cell>
          <cell r="AK417" t="str">
            <v>群众</v>
          </cell>
          <cell r="AL417" t="str">
            <v>未婚</v>
          </cell>
          <cell r="AM417" t="str">
            <v>1988-10-13</v>
          </cell>
          <cell r="AN417">
            <v>37</v>
          </cell>
          <cell r="AO417">
            <v>2007</v>
          </cell>
          <cell r="AP417" t="str">
            <v>河北</v>
          </cell>
          <cell r="AQ417" t="str">
            <v>山西省盂县秀水镇下南庄村248号</v>
          </cell>
        </row>
        <row r="418">
          <cell r="C418" t="str">
            <v>陈刚</v>
          </cell>
          <cell r="D418" t="str">
            <v>男</v>
          </cell>
          <cell r="E418" t="str">
            <v>前台</v>
          </cell>
          <cell r="F418" t="str">
            <v>河北光华荣昌汽车部件有限公司</v>
          </cell>
          <cell r="G418" t="str">
            <v>座椅事业一部--金属件厂</v>
          </cell>
          <cell r="H418" t="str">
            <v>金属件厂</v>
          </cell>
          <cell r="I418" t="str">
            <v>金属件厂厂长</v>
          </cell>
          <cell r="J418" t="str">
            <v>/</v>
          </cell>
          <cell r="K418" t="str">
            <v>河北</v>
          </cell>
          <cell r="L418" t="str">
            <v>河北工厂</v>
          </cell>
          <cell r="M418" t="str">
            <v>劳动合同</v>
          </cell>
          <cell r="N418" t="str">
            <v>是</v>
          </cell>
          <cell r="O418" t="str">
            <v>否</v>
          </cell>
          <cell r="P418" t="str">
            <v>正式工</v>
          </cell>
          <cell r="Q418" t="str">
            <v>管理类</v>
          </cell>
          <cell r="R418" t="str">
            <v>间接人员</v>
          </cell>
          <cell r="S418">
            <v>45902</v>
          </cell>
          <cell r="T418">
            <v>0</v>
          </cell>
        </row>
        <row r="418">
          <cell r="W418">
            <v>13313177399</v>
          </cell>
          <cell r="X418" t="str">
            <v>妻子</v>
          </cell>
          <cell r="Y418" t="str">
            <v>15028642257</v>
          </cell>
          <cell r="Z418" t="str">
            <v>高中</v>
          </cell>
          <cell r="AA418" t="str">
            <v>2000年</v>
          </cell>
          <cell r="AB418" t="str">
            <v>新疆农三师五十团中学</v>
          </cell>
        </row>
        <row r="418">
          <cell r="AE418" t="str">
            <v>高中</v>
          </cell>
        </row>
        <row r="418">
          <cell r="AJ418" t="str">
            <v>汉</v>
          </cell>
          <cell r="AK418" t="str">
            <v>群众</v>
          </cell>
          <cell r="AL418" t="str">
            <v>已婚</v>
          </cell>
          <cell r="AM418" t="str">
            <v>1980-09-06</v>
          </cell>
          <cell r="AN418">
            <v>45</v>
          </cell>
        </row>
        <row r="418">
          <cell r="AP418" t="str">
            <v>河北</v>
          </cell>
          <cell r="AQ418" t="str">
            <v>河北省泊头市泊头镇双狮赵村402号</v>
          </cell>
        </row>
        <row r="419">
          <cell r="C419" t="str">
            <v>张一莹</v>
          </cell>
          <cell r="D419" t="str">
            <v>女</v>
          </cell>
          <cell r="E419" t="str">
            <v>前台</v>
          </cell>
          <cell r="F419" t="str">
            <v>河北光华荣昌汽车部件有限公司</v>
          </cell>
          <cell r="G419" t="str">
            <v>座椅事业一部--座椅厂</v>
          </cell>
          <cell r="H419" t="str">
            <v>缝纫车间</v>
          </cell>
          <cell r="I419" t="str">
            <v>缝纫工</v>
          </cell>
          <cell r="J419" t="str">
            <v>/</v>
          </cell>
          <cell r="K419" t="str">
            <v>河北</v>
          </cell>
          <cell r="L419" t="str">
            <v>河北工厂</v>
          </cell>
          <cell r="M419" t="str">
            <v>劳动合同</v>
          </cell>
          <cell r="N419" t="str">
            <v>是</v>
          </cell>
          <cell r="O419" t="str">
            <v>否</v>
          </cell>
          <cell r="P419" t="str">
            <v>正式工</v>
          </cell>
          <cell r="Q419" t="str">
            <v>生产类</v>
          </cell>
          <cell r="R419" t="str">
            <v>直接人员</v>
          </cell>
          <cell r="S419">
            <v>45904</v>
          </cell>
          <cell r="T419">
            <v>0</v>
          </cell>
        </row>
        <row r="419">
          <cell r="W419">
            <v>19933872296</v>
          </cell>
          <cell r="X419" t="str">
            <v>杨伟</v>
          </cell>
          <cell r="Y419" t="str">
            <v>17703376160</v>
          </cell>
          <cell r="Z419" t="str">
            <v>初中</v>
          </cell>
          <cell r="AA419">
            <v>44742</v>
          </cell>
          <cell r="AB419" t="str">
            <v>赵毛陶中学</v>
          </cell>
        </row>
        <row r="419">
          <cell r="AE419" t="str">
            <v>初中</v>
          </cell>
        </row>
        <row r="419">
          <cell r="AJ419" t="str">
            <v>汉</v>
          </cell>
          <cell r="AK419" t="str">
            <v>群众</v>
          </cell>
          <cell r="AL419" t="str">
            <v>未婚</v>
          </cell>
          <cell r="AM419" t="str">
            <v>2006-06-09</v>
          </cell>
          <cell r="AN419">
            <v>19</v>
          </cell>
        </row>
        <row r="419">
          <cell r="AP419" t="str">
            <v>河北</v>
          </cell>
          <cell r="AQ419" t="str">
            <v>河北省沧州市海兴县赵毛陶镇张褚村182号</v>
          </cell>
        </row>
        <row r="420">
          <cell r="C420" t="str">
            <v>张涵</v>
          </cell>
          <cell r="D420" t="str">
            <v>男</v>
          </cell>
          <cell r="E420" t="str">
            <v>前台</v>
          </cell>
          <cell r="F420" t="str">
            <v>河北光华荣昌汽车部件有限公司</v>
          </cell>
          <cell r="G420" t="str">
            <v>座椅事业一部--座椅厂</v>
          </cell>
          <cell r="H420" t="str">
            <v>制造技术部</v>
          </cell>
          <cell r="I420" t="str">
            <v>体系员</v>
          </cell>
          <cell r="J420" t="str">
            <v>/</v>
          </cell>
          <cell r="K420" t="str">
            <v>河北</v>
          </cell>
          <cell r="L420" t="str">
            <v>河北工厂</v>
          </cell>
          <cell r="M420" t="str">
            <v>劳动合同</v>
          </cell>
          <cell r="N420" t="str">
            <v>是</v>
          </cell>
          <cell r="O420" t="str">
            <v>否</v>
          </cell>
          <cell r="P420" t="str">
            <v>正式工</v>
          </cell>
          <cell r="Q420" t="str">
            <v>质量类</v>
          </cell>
          <cell r="R420" t="str">
            <v>间接人员</v>
          </cell>
          <cell r="S420">
            <v>45909</v>
          </cell>
          <cell r="T420">
            <v>0</v>
          </cell>
        </row>
        <row r="420">
          <cell r="W420">
            <v>18532733232</v>
          </cell>
          <cell r="X420" t="str">
            <v>刘俊玲</v>
          </cell>
          <cell r="Y420" t="str">
            <v>13722744368</v>
          </cell>
          <cell r="Z420" t="str">
            <v>本科</v>
          </cell>
          <cell r="AA420">
            <v>45413</v>
          </cell>
          <cell r="AB420" t="str">
            <v>衡水学院</v>
          </cell>
          <cell r="AC420" t="str">
            <v>机械电子工程</v>
          </cell>
          <cell r="AD420" t="str">
            <v>统招</v>
          </cell>
          <cell r="AE420" t="str">
            <v>本科</v>
          </cell>
          <cell r="AF420">
            <v>45413</v>
          </cell>
          <cell r="AG420" t="str">
            <v>衡水学院</v>
          </cell>
          <cell r="AH420" t="str">
            <v>机械电子工程</v>
          </cell>
          <cell r="AI420" t="str">
            <v>统招</v>
          </cell>
          <cell r="AJ420" t="str">
            <v>汉</v>
          </cell>
          <cell r="AK420" t="str">
            <v>群众</v>
          </cell>
          <cell r="AL420" t="str">
            <v>未婚</v>
          </cell>
          <cell r="AM420" t="str">
            <v>2002-03-20</v>
          </cell>
          <cell r="AN420">
            <v>23</v>
          </cell>
          <cell r="AO420">
            <v>45901</v>
          </cell>
          <cell r="AP420" t="str">
            <v>河北</v>
          </cell>
          <cell r="AQ420" t="str">
            <v>河北省黄骅市旧城镇寺东村143号</v>
          </cell>
        </row>
        <row r="421">
          <cell r="C421" t="str">
            <v>赵长楷</v>
          </cell>
          <cell r="D421" t="str">
            <v>男</v>
          </cell>
          <cell r="E421" t="str">
            <v>前台</v>
          </cell>
          <cell r="F421" t="str">
            <v>河北光华荣昌汽车部件有限公司</v>
          </cell>
          <cell r="G421" t="str">
            <v>座椅事业一部--金属件厂</v>
          </cell>
          <cell r="H421" t="str">
            <v>冲压弯管车间</v>
          </cell>
          <cell r="I421" t="str">
            <v>冲压工</v>
          </cell>
          <cell r="J421" t="str">
            <v>/</v>
          </cell>
          <cell r="K421" t="str">
            <v>河北</v>
          </cell>
          <cell r="L421" t="str">
            <v>河北工厂</v>
          </cell>
          <cell r="M421" t="str">
            <v>劳动合同</v>
          </cell>
          <cell r="N421" t="str">
            <v>是</v>
          </cell>
          <cell r="O421" t="str">
            <v>否</v>
          </cell>
          <cell r="P421" t="str">
            <v>正式工</v>
          </cell>
          <cell r="Q421" t="str">
            <v>生产类</v>
          </cell>
          <cell r="R421" t="str">
            <v>直接人员</v>
          </cell>
          <cell r="S421">
            <v>45909</v>
          </cell>
          <cell r="T421">
            <v>0</v>
          </cell>
        </row>
        <row r="421">
          <cell r="W421">
            <v>15832762107</v>
          </cell>
          <cell r="X421" t="str">
            <v>赵云收</v>
          </cell>
          <cell r="Y421" t="str">
            <v>13582766998</v>
          </cell>
          <cell r="Z421" t="str">
            <v>中专</v>
          </cell>
          <cell r="AA421">
            <v>44713</v>
          </cell>
          <cell r="AB421" t="str">
            <v>黄骅职中</v>
          </cell>
          <cell r="AC421" t="str">
            <v>商贸</v>
          </cell>
          <cell r="AD421" t="str">
            <v>统招</v>
          </cell>
          <cell r="AE421" t="str">
            <v>大专</v>
          </cell>
        </row>
        <row r="421">
          <cell r="AG421" t="str">
            <v>国家开放大学</v>
          </cell>
          <cell r="AH421" t="str">
            <v>行政管理</v>
          </cell>
          <cell r="AI421" t="str">
            <v>成考</v>
          </cell>
          <cell r="AJ421" t="str">
            <v>汉</v>
          </cell>
          <cell r="AK421" t="str">
            <v>群众</v>
          </cell>
          <cell r="AL421" t="str">
            <v>未婚</v>
          </cell>
          <cell r="AM421" t="str">
            <v>2003-02-08</v>
          </cell>
          <cell r="AN421">
            <v>22</v>
          </cell>
          <cell r="AO421">
            <v>45170</v>
          </cell>
          <cell r="AP421" t="str">
            <v>河北</v>
          </cell>
          <cell r="AQ421" t="str">
            <v>河北省黄骅市羊二庄镇张八寨村124号</v>
          </cell>
        </row>
        <row r="422">
          <cell r="C422" t="str">
            <v>闻龙庆</v>
          </cell>
          <cell r="D422" t="str">
            <v>男</v>
          </cell>
          <cell r="E422" t="str">
            <v>前台</v>
          </cell>
          <cell r="F422" t="str">
            <v>河北光华荣昌汽车部件有限公司</v>
          </cell>
          <cell r="G422" t="str">
            <v>座椅事业一部--金属件厂</v>
          </cell>
          <cell r="H422" t="str">
            <v>制造技术部-质量工艺科</v>
          </cell>
          <cell r="I422" t="str">
            <v>过程质量工程师</v>
          </cell>
          <cell r="J422" t="str">
            <v>/</v>
          </cell>
          <cell r="K422" t="str">
            <v>河北</v>
          </cell>
          <cell r="L422" t="str">
            <v>河北工厂</v>
          </cell>
          <cell r="M422" t="str">
            <v>劳动合同</v>
          </cell>
          <cell r="N422" t="str">
            <v>是</v>
          </cell>
          <cell r="O422" t="str">
            <v>否</v>
          </cell>
          <cell r="P422" t="str">
            <v>正式工</v>
          </cell>
          <cell r="Q422" t="str">
            <v>质量类</v>
          </cell>
          <cell r="R422" t="str">
            <v>间接人员</v>
          </cell>
          <cell r="S422">
            <v>45908</v>
          </cell>
          <cell r="T422">
            <v>0</v>
          </cell>
        </row>
        <row r="422">
          <cell r="W422">
            <v>18730757755</v>
          </cell>
          <cell r="X422" t="str">
            <v>施同心</v>
          </cell>
          <cell r="Y422" t="str">
            <v>15720497520</v>
          </cell>
          <cell r="Z422" t="str">
            <v>大专</v>
          </cell>
          <cell r="AA422">
            <v>42156</v>
          </cell>
          <cell r="AB422" t="str">
            <v>德州科技职业学院</v>
          </cell>
          <cell r="AC422" t="str">
            <v>电气自动化</v>
          </cell>
          <cell r="AD422" t="str">
            <v>统招</v>
          </cell>
          <cell r="AE422" t="str">
            <v>大专</v>
          </cell>
          <cell r="AF422">
            <v>42156</v>
          </cell>
          <cell r="AG422" t="str">
            <v>德州科技职业学院</v>
          </cell>
          <cell r="AH422" t="str">
            <v>电气自动化</v>
          </cell>
          <cell r="AI422" t="str">
            <v>统招</v>
          </cell>
          <cell r="AJ422" t="str">
            <v>汉</v>
          </cell>
          <cell r="AK422" t="str">
            <v>群众</v>
          </cell>
          <cell r="AL422" t="str">
            <v>已婚</v>
          </cell>
          <cell r="AM422" t="str">
            <v>1993-04-30</v>
          </cell>
          <cell r="AN422">
            <v>32</v>
          </cell>
          <cell r="AO422">
            <v>41699</v>
          </cell>
          <cell r="AP422" t="str">
            <v>河北</v>
          </cell>
          <cell r="AQ422" t="str">
            <v>河北省黄骅市常郭镇高代庄村58号</v>
          </cell>
        </row>
        <row r="423">
          <cell r="C423" t="str">
            <v>邓春辉</v>
          </cell>
          <cell r="D423" t="str">
            <v>女</v>
          </cell>
          <cell r="E423" t="str">
            <v>前台</v>
          </cell>
          <cell r="F423" t="str">
            <v>河北光华荣昌汽车部件有限公司</v>
          </cell>
          <cell r="G423" t="str">
            <v>后视镜事业部</v>
          </cell>
          <cell r="H423" t="str">
            <v>后视镜组装车间</v>
          </cell>
          <cell r="I423" t="str">
            <v>组装工</v>
          </cell>
          <cell r="J423" t="str">
            <v>/</v>
          </cell>
          <cell r="K423" t="str">
            <v>河北</v>
          </cell>
          <cell r="L423" t="str">
            <v>河北工厂</v>
          </cell>
          <cell r="M423" t="str">
            <v>劳动合同</v>
          </cell>
          <cell r="N423" t="str">
            <v>是</v>
          </cell>
          <cell r="O423" t="str">
            <v>否</v>
          </cell>
          <cell r="P423" t="str">
            <v>正式工</v>
          </cell>
          <cell r="Q423" t="str">
            <v>生产类</v>
          </cell>
          <cell r="R423" t="str">
            <v>直接人员</v>
          </cell>
          <cell r="S423">
            <v>45908</v>
          </cell>
          <cell r="T423">
            <v>0</v>
          </cell>
        </row>
        <row r="423">
          <cell r="W423">
            <v>13292702312</v>
          </cell>
          <cell r="X423" t="str">
            <v>许占良</v>
          </cell>
          <cell r="Y423" t="str">
            <v>13733278298</v>
          </cell>
          <cell r="Z423" t="str">
            <v>初中</v>
          </cell>
          <cell r="AA423">
            <v>38869</v>
          </cell>
          <cell r="AB423" t="str">
            <v>毕孟中学</v>
          </cell>
        </row>
        <row r="423">
          <cell r="AE423" t="str">
            <v>初中</v>
          </cell>
        </row>
        <row r="423">
          <cell r="AJ423" t="str">
            <v>汉</v>
          </cell>
          <cell r="AK423" t="str">
            <v>群众</v>
          </cell>
          <cell r="AL423" t="str">
            <v>已婚</v>
          </cell>
          <cell r="AM423" t="str">
            <v>1990-03-17</v>
          </cell>
          <cell r="AN423">
            <v>35</v>
          </cell>
          <cell r="AO423">
            <v>39692</v>
          </cell>
          <cell r="AP423" t="str">
            <v>河北</v>
          </cell>
          <cell r="AQ423" t="str">
            <v>河北省黄骅市常郭镇中排村154号</v>
          </cell>
        </row>
        <row r="424">
          <cell r="C424" t="str">
            <v>韩雪</v>
          </cell>
          <cell r="D424" t="str">
            <v>女</v>
          </cell>
          <cell r="E424" t="str">
            <v>前台</v>
          </cell>
          <cell r="F424" t="str">
            <v>河北光华荣昌汽车部件有限公司</v>
          </cell>
          <cell r="G424" t="str">
            <v>后视镜事业部</v>
          </cell>
          <cell r="H424" t="str">
            <v>后视镜组装车间</v>
          </cell>
          <cell r="I424" t="str">
            <v>组装工</v>
          </cell>
          <cell r="J424" t="str">
            <v>/</v>
          </cell>
          <cell r="K424" t="str">
            <v>河北</v>
          </cell>
          <cell r="L424" t="str">
            <v>河北工厂</v>
          </cell>
          <cell r="M424" t="str">
            <v>劳动合同</v>
          </cell>
          <cell r="N424" t="str">
            <v>是</v>
          </cell>
          <cell r="O424" t="str">
            <v>否</v>
          </cell>
          <cell r="P424" t="str">
            <v>正式工</v>
          </cell>
          <cell r="Q424" t="str">
            <v>生产类</v>
          </cell>
          <cell r="R424" t="str">
            <v>直接人员</v>
          </cell>
          <cell r="S424">
            <v>45908</v>
          </cell>
          <cell r="T424">
            <v>0</v>
          </cell>
        </row>
        <row r="424">
          <cell r="W424">
            <v>13722712001</v>
          </cell>
          <cell r="X424" t="str">
            <v>张宝岩</v>
          </cell>
          <cell r="Y424" t="str">
            <v>13931719052</v>
          </cell>
          <cell r="Z424" t="str">
            <v>初中</v>
          </cell>
        </row>
        <row r="424">
          <cell r="AB424" t="str">
            <v>许官中学</v>
          </cell>
        </row>
        <row r="424">
          <cell r="AE424" t="str">
            <v>初中</v>
          </cell>
        </row>
        <row r="424">
          <cell r="AJ424" t="str">
            <v>汉</v>
          </cell>
          <cell r="AK424" t="str">
            <v>群众</v>
          </cell>
          <cell r="AL424" t="str">
            <v>已婚</v>
          </cell>
          <cell r="AM424" t="str">
            <v>1981-09-14</v>
          </cell>
          <cell r="AN424">
            <v>44</v>
          </cell>
          <cell r="AO424">
            <v>36526</v>
          </cell>
          <cell r="AP424" t="str">
            <v>河北</v>
          </cell>
          <cell r="AQ424" t="str">
            <v>河北省黄骅市羊二庄镇张赵村6号</v>
          </cell>
        </row>
        <row r="425">
          <cell r="C425" t="str">
            <v>马少崧</v>
          </cell>
          <cell r="D425" t="str">
            <v>男</v>
          </cell>
          <cell r="E425" t="str">
            <v>前台</v>
          </cell>
          <cell r="F425" t="str">
            <v>河北光华荣昌汽车部件有限公司</v>
          </cell>
          <cell r="G425" t="str">
            <v>座椅事业一部--金属件厂</v>
          </cell>
          <cell r="H425" t="str">
            <v>制造技术部-模具车间设计组</v>
          </cell>
          <cell r="I425" t="str">
            <v>管培生</v>
          </cell>
          <cell r="J425" t="str">
            <v>/</v>
          </cell>
          <cell r="K425" t="str">
            <v>河北</v>
          </cell>
          <cell r="L425" t="str">
            <v>河北工厂</v>
          </cell>
          <cell r="M425" t="str">
            <v>劳动合同</v>
          </cell>
          <cell r="N425" t="str">
            <v>是</v>
          </cell>
          <cell r="O425" t="str">
            <v>否</v>
          </cell>
          <cell r="P425" t="str">
            <v>正式工</v>
          </cell>
          <cell r="Q425" t="str">
            <v>技术类</v>
          </cell>
          <cell r="R425" t="str">
            <v>间接人员</v>
          </cell>
          <cell r="S425">
            <v>45912</v>
          </cell>
          <cell r="T425">
            <v>0</v>
          </cell>
        </row>
        <row r="425">
          <cell r="W425">
            <v>13223261529</v>
          </cell>
          <cell r="X425" t="str">
            <v>马敬波</v>
          </cell>
          <cell r="Y425" t="str">
            <v>13930927718</v>
          </cell>
          <cell r="Z425" t="str">
            <v>本科</v>
          </cell>
          <cell r="AA425">
            <v>45809</v>
          </cell>
          <cell r="AB425" t="str">
            <v>河北水利电力学院</v>
          </cell>
          <cell r="AC425" t="str">
            <v>机器人工程</v>
          </cell>
          <cell r="AD425" t="str">
            <v>统招</v>
          </cell>
          <cell r="AE425" t="str">
            <v>本科</v>
          </cell>
          <cell r="AF425">
            <v>45809</v>
          </cell>
          <cell r="AG425" t="str">
            <v>河北水利电力学院</v>
          </cell>
          <cell r="AH425" t="str">
            <v>机器人工程</v>
          </cell>
          <cell r="AI425" t="str">
            <v>统招</v>
          </cell>
          <cell r="AJ425" t="str">
            <v>汉</v>
          </cell>
          <cell r="AK425" t="str">
            <v>群众</v>
          </cell>
          <cell r="AL425" t="str">
            <v>未婚</v>
          </cell>
          <cell r="AM425" t="str">
            <v>2003-10-01</v>
          </cell>
          <cell r="AN425">
            <v>22</v>
          </cell>
          <cell r="AO425">
            <v>45839</v>
          </cell>
          <cell r="AP425" t="str">
            <v>河北</v>
          </cell>
          <cell r="AQ425" t="str">
            <v>河北省邢台市平乡县寻召乡马马鲁村</v>
          </cell>
        </row>
        <row r="426">
          <cell r="C426" t="str">
            <v>邢凯月</v>
          </cell>
          <cell r="D426" t="str">
            <v>女</v>
          </cell>
          <cell r="E426" t="str">
            <v>前台</v>
          </cell>
          <cell r="F426" t="str">
            <v>河北光华荣昌汽车部件有限公司</v>
          </cell>
          <cell r="G426" t="str">
            <v>座椅事业一部--金属件厂</v>
          </cell>
          <cell r="H426" t="str">
            <v>制造技术部-质量工艺科</v>
          </cell>
          <cell r="I426" t="str">
            <v>外检员</v>
          </cell>
          <cell r="J426" t="str">
            <v>/</v>
          </cell>
          <cell r="K426" t="str">
            <v>河北</v>
          </cell>
          <cell r="L426" t="str">
            <v>河北工厂</v>
          </cell>
          <cell r="M426" t="str">
            <v>劳动合同</v>
          </cell>
          <cell r="N426" t="str">
            <v>是</v>
          </cell>
          <cell r="O426" t="str">
            <v>否</v>
          </cell>
          <cell r="P426" t="str">
            <v>正式工</v>
          </cell>
          <cell r="Q426" t="str">
            <v>技术类</v>
          </cell>
          <cell r="R426" t="str">
            <v>间接人员</v>
          </cell>
          <cell r="S426">
            <v>45911</v>
          </cell>
          <cell r="T426">
            <v>0</v>
          </cell>
        </row>
        <row r="426">
          <cell r="W426">
            <v>18731789110</v>
          </cell>
          <cell r="X426" t="str">
            <v>岳志伟</v>
          </cell>
          <cell r="Y426" t="str">
            <v>15133742345</v>
          </cell>
          <cell r="Z426" t="str">
            <v>大专</v>
          </cell>
          <cell r="AA426">
            <v>41426</v>
          </cell>
          <cell r="AB426" t="str">
            <v>邢台职业技术学院</v>
          </cell>
          <cell r="AC426" t="str">
            <v>服装设计与加工</v>
          </cell>
          <cell r="AD426" t="str">
            <v>统招</v>
          </cell>
          <cell r="AE426" t="str">
            <v>大专</v>
          </cell>
          <cell r="AF426">
            <v>41426</v>
          </cell>
          <cell r="AG426" t="str">
            <v>邢台职业技术学院</v>
          </cell>
          <cell r="AH426" t="str">
            <v>服装设计与加工</v>
          </cell>
          <cell r="AI426" t="str">
            <v>统招</v>
          </cell>
          <cell r="AJ426" t="str">
            <v>汉</v>
          </cell>
          <cell r="AK426" t="str">
            <v>群众</v>
          </cell>
          <cell r="AL426" t="str">
            <v>已婚</v>
          </cell>
          <cell r="AM426" t="str">
            <v>1991-02-16</v>
          </cell>
          <cell r="AN426">
            <v>34</v>
          </cell>
          <cell r="AO426">
            <v>41518</v>
          </cell>
          <cell r="AP426" t="str">
            <v>河北</v>
          </cell>
          <cell r="AQ426" t="str">
            <v>河北省沧州市海兴县小山乡盘洼村100号</v>
          </cell>
        </row>
        <row r="427">
          <cell r="C427" t="str">
            <v>杨莉莉</v>
          </cell>
          <cell r="D427" t="str">
            <v>女</v>
          </cell>
          <cell r="E427" t="str">
            <v>前台</v>
          </cell>
          <cell r="F427" t="str">
            <v>河北光华荣昌汽车部件有限公司</v>
          </cell>
          <cell r="G427" t="str">
            <v>座椅事业一部--金属件厂</v>
          </cell>
          <cell r="H427" t="str">
            <v>底座装配车间</v>
          </cell>
          <cell r="I427" t="str">
            <v>组装工</v>
          </cell>
          <cell r="J427" t="str">
            <v>/</v>
          </cell>
          <cell r="K427" t="str">
            <v>河北</v>
          </cell>
          <cell r="L427" t="str">
            <v>河北工厂</v>
          </cell>
          <cell r="M427" t="str">
            <v>劳动合同</v>
          </cell>
          <cell r="N427" t="str">
            <v>是</v>
          </cell>
          <cell r="O427" t="str">
            <v>否</v>
          </cell>
          <cell r="P427" t="str">
            <v>正式工</v>
          </cell>
          <cell r="Q427" t="str">
            <v>生产类</v>
          </cell>
          <cell r="R427" t="str">
            <v>直接人员</v>
          </cell>
          <cell r="S427">
            <v>45915</v>
          </cell>
          <cell r="T427">
            <v>0</v>
          </cell>
        </row>
        <row r="427">
          <cell r="W427">
            <v>13127300333</v>
          </cell>
          <cell r="X427" t="str">
            <v>关瑞欣</v>
          </cell>
          <cell r="Y427">
            <v>17736993898</v>
          </cell>
          <cell r="Z427" t="str">
            <v>中专</v>
          </cell>
          <cell r="AA427">
            <v>36342</v>
          </cell>
          <cell r="AB427" t="str">
            <v>黄骅市职教中心</v>
          </cell>
          <cell r="AC427" t="str">
            <v>计算机</v>
          </cell>
          <cell r="AD427" t="str">
            <v>统招</v>
          </cell>
          <cell r="AE427" t="str">
            <v>中专</v>
          </cell>
          <cell r="AF427">
            <v>36342</v>
          </cell>
          <cell r="AG427" t="str">
            <v>黄骅市职教中心</v>
          </cell>
          <cell r="AH427" t="str">
            <v>计算机</v>
          </cell>
          <cell r="AI427" t="str">
            <v>统招</v>
          </cell>
          <cell r="AJ427" t="str">
            <v>汉</v>
          </cell>
          <cell r="AK427" t="str">
            <v>群众</v>
          </cell>
          <cell r="AL427" t="str">
            <v>离异</v>
          </cell>
          <cell r="AM427" t="str">
            <v>1981-12-06</v>
          </cell>
          <cell r="AN427">
            <v>43</v>
          </cell>
          <cell r="AO427">
            <v>36373</v>
          </cell>
          <cell r="AP427" t="str">
            <v>河北</v>
          </cell>
          <cell r="AQ427" t="str">
            <v>河北省黄骅市黄骅镇杨常庄村064号</v>
          </cell>
        </row>
        <row r="428">
          <cell r="C428" t="str">
            <v>刘瑞杰</v>
          </cell>
          <cell r="D428" t="str">
            <v>男</v>
          </cell>
          <cell r="E428" t="str">
            <v>前台</v>
          </cell>
          <cell r="F428" t="str">
            <v>河北光华荣昌汽车部件有限公司</v>
          </cell>
          <cell r="G428" t="str">
            <v>座椅事业一部--金属件厂</v>
          </cell>
          <cell r="H428" t="str">
            <v>生产管理科</v>
          </cell>
          <cell r="I428" t="str">
            <v>库管员</v>
          </cell>
          <cell r="J428" t="str">
            <v>/</v>
          </cell>
          <cell r="K428" t="str">
            <v>河北</v>
          </cell>
          <cell r="L428" t="str">
            <v>河北工厂</v>
          </cell>
          <cell r="M428" t="str">
            <v>劳动合同</v>
          </cell>
          <cell r="N428" t="str">
            <v>是</v>
          </cell>
          <cell r="O428" t="str">
            <v>否</v>
          </cell>
          <cell r="P428" t="str">
            <v>正式工</v>
          </cell>
          <cell r="Q428" t="str">
            <v>生产类</v>
          </cell>
          <cell r="R428" t="str">
            <v>间接人员</v>
          </cell>
          <cell r="S428">
            <v>45916</v>
          </cell>
          <cell r="T428">
            <v>0</v>
          </cell>
        </row>
        <row r="428">
          <cell r="W428">
            <v>15100759718</v>
          </cell>
          <cell r="X428" t="str">
            <v>张欣</v>
          </cell>
          <cell r="Y428">
            <v>15613715227</v>
          </cell>
          <cell r="Z428" t="str">
            <v>高中</v>
          </cell>
        </row>
        <row r="428">
          <cell r="AE428" t="str">
            <v>高中</v>
          </cell>
        </row>
        <row r="428">
          <cell r="AJ428" t="str">
            <v>汉</v>
          </cell>
          <cell r="AK428" t="str">
            <v>群众</v>
          </cell>
          <cell r="AL428" t="str">
            <v>已婚</v>
          </cell>
          <cell r="AM428" t="str">
            <v>1992-04-09</v>
          </cell>
          <cell r="AN428">
            <v>33</v>
          </cell>
          <cell r="AO428">
            <v>40878</v>
          </cell>
          <cell r="AP428" t="str">
            <v>河北</v>
          </cell>
          <cell r="AQ428" t="str">
            <v>河北省黄骅市常郭镇寺上村198号</v>
          </cell>
        </row>
        <row r="429">
          <cell r="C429" t="str">
            <v>吕文贺</v>
          </cell>
          <cell r="D429" t="str">
            <v>男</v>
          </cell>
          <cell r="E429" t="str">
            <v>前台</v>
          </cell>
          <cell r="F429" t="str">
            <v>河北光华荣昌汽车部件有限公司</v>
          </cell>
          <cell r="G429" t="str">
            <v>后视镜事业部</v>
          </cell>
          <cell r="H429" t="str">
            <v>后视镜组装车间</v>
          </cell>
          <cell r="I429" t="str">
            <v>组装工</v>
          </cell>
          <cell r="J429" t="str">
            <v>/</v>
          </cell>
          <cell r="K429" t="str">
            <v>河北</v>
          </cell>
          <cell r="L429" t="str">
            <v>河北工厂</v>
          </cell>
          <cell r="M429" t="str">
            <v>劳动合同</v>
          </cell>
          <cell r="N429" t="str">
            <v>是</v>
          </cell>
          <cell r="O429" t="str">
            <v>否</v>
          </cell>
          <cell r="P429" t="str">
            <v>正式工</v>
          </cell>
          <cell r="Q429" t="str">
            <v>生产类</v>
          </cell>
          <cell r="R429" t="str">
            <v>直接人员</v>
          </cell>
          <cell r="S429">
            <v>45917</v>
          </cell>
          <cell r="T429">
            <v>0</v>
          </cell>
        </row>
        <row r="429">
          <cell r="W429">
            <v>17745998010</v>
          </cell>
          <cell r="X429" t="str">
            <v>李俊玲</v>
          </cell>
          <cell r="Y429">
            <v>17717730115</v>
          </cell>
          <cell r="Z429" t="str">
            <v>中专</v>
          </cell>
        </row>
        <row r="429">
          <cell r="AB429" t="str">
            <v>黄骅职中</v>
          </cell>
          <cell r="AC429" t="str">
            <v>模具</v>
          </cell>
        </row>
        <row r="429">
          <cell r="AE429" t="str">
            <v>中专</v>
          </cell>
        </row>
        <row r="429">
          <cell r="AG429" t="str">
            <v>黄骅职中</v>
          </cell>
          <cell r="AH429" t="str">
            <v>模具</v>
          </cell>
          <cell r="AI429" t="str">
            <v>统招</v>
          </cell>
          <cell r="AJ429" t="str">
            <v>汉</v>
          </cell>
          <cell r="AK429" t="str">
            <v>群众</v>
          </cell>
          <cell r="AL429" t="str">
            <v>未婚</v>
          </cell>
          <cell r="AM429" t="str">
            <v>2005-01-28</v>
          </cell>
          <cell r="AN429">
            <v>20</v>
          </cell>
          <cell r="AO429">
            <v>45901</v>
          </cell>
          <cell r="AP429" t="str">
            <v>河北</v>
          </cell>
          <cell r="AQ429" t="str">
            <v>河北省黄骅市羊二庄镇前街村629号</v>
          </cell>
        </row>
        <row r="430">
          <cell r="C430" t="str">
            <v>李元</v>
          </cell>
          <cell r="D430" t="str">
            <v>男</v>
          </cell>
          <cell r="E430" t="str">
            <v>前台</v>
          </cell>
          <cell r="F430" t="str">
            <v>河北光华荣昌汽车部件有限公司</v>
          </cell>
          <cell r="G430" t="str">
            <v>座椅事业一部--金属件厂</v>
          </cell>
          <cell r="H430" t="str">
            <v>焊接车间</v>
          </cell>
          <cell r="I430" t="str">
            <v>摆件工</v>
          </cell>
          <cell r="J430" t="str">
            <v>/</v>
          </cell>
          <cell r="K430" t="str">
            <v>河北</v>
          </cell>
          <cell r="L430" t="str">
            <v>河北工厂</v>
          </cell>
          <cell r="M430" t="str">
            <v>劳动合同</v>
          </cell>
          <cell r="N430" t="str">
            <v>是</v>
          </cell>
          <cell r="O430" t="str">
            <v>否</v>
          </cell>
          <cell r="P430" t="str">
            <v>正式工</v>
          </cell>
          <cell r="Q430" t="str">
            <v>生产类</v>
          </cell>
          <cell r="R430" t="str">
            <v>直接人员</v>
          </cell>
          <cell r="S430">
            <v>45918</v>
          </cell>
          <cell r="T430">
            <v>0</v>
          </cell>
        </row>
        <row r="430">
          <cell r="W430">
            <v>18203394000</v>
          </cell>
          <cell r="X430" t="str">
            <v>熊圆圆</v>
          </cell>
          <cell r="Y430">
            <v>18330756784</v>
          </cell>
          <cell r="Z430" t="str">
            <v>初中</v>
          </cell>
        </row>
        <row r="430">
          <cell r="AE430" t="str">
            <v>初中</v>
          </cell>
        </row>
        <row r="430">
          <cell r="AJ430" t="str">
            <v>汉</v>
          </cell>
          <cell r="AK430" t="str">
            <v>群众</v>
          </cell>
          <cell r="AL430" t="str">
            <v>已婚</v>
          </cell>
          <cell r="AM430" t="str">
            <v>1992-06-17</v>
          </cell>
          <cell r="AN430">
            <v>33</v>
          </cell>
          <cell r="AO430">
            <v>40087</v>
          </cell>
          <cell r="AP430" t="str">
            <v>河北</v>
          </cell>
          <cell r="AQ430" t="str">
            <v>河北省黄骅市旧城镇西才元村425号</v>
          </cell>
        </row>
        <row r="431">
          <cell r="C431" t="str">
            <v>杨玉香</v>
          </cell>
          <cell r="D431" t="str">
            <v>女</v>
          </cell>
          <cell r="E431" t="str">
            <v>前台</v>
          </cell>
          <cell r="F431" t="str">
            <v>河北光华荣昌汽车部件有限公司</v>
          </cell>
          <cell r="G431" t="str">
            <v>座椅事业一部--座椅厂</v>
          </cell>
          <cell r="H431" t="str">
            <v>座椅总装车间</v>
          </cell>
          <cell r="I431" t="str">
            <v>检验员</v>
          </cell>
          <cell r="J431" t="str">
            <v>/</v>
          </cell>
          <cell r="K431" t="str">
            <v>河北</v>
          </cell>
          <cell r="L431" t="str">
            <v>河北工厂</v>
          </cell>
          <cell r="M431" t="str">
            <v>劳动合同</v>
          </cell>
          <cell r="N431" t="str">
            <v>是</v>
          </cell>
          <cell r="O431" t="str">
            <v>否</v>
          </cell>
          <cell r="P431" t="str">
            <v>正式工</v>
          </cell>
          <cell r="Q431" t="str">
            <v>生产类</v>
          </cell>
          <cell r="R431" t="str">
            <v>直接人员</v>
          </cell>
          <cell r="S431">
            <v>45920</v>
          </cell>
          <cell r="T431">
            <v>0</v>
          </cell>
        </row>
        <row r="431">
          <cell r="W431">
            <v>15226794804</v>
          </cell>
          <cell r="X431" t="str">
            <v>姜衡</v>
          </cell>
          <cell r="Y431">
            <v>15132752685</v>
          </cell>
          <cell r="Z431" t="str">
            <v>初中</v>
          </cell>
          <cell r="AA431">
            <v>37773</v>
          </cell>
        </row>
        <row r="431">
          <cell r="AE431" t="str">
            <v>初中</v>
          </cell>
        </row>
        <row r="431">
          <cell r="AJ431" t="str">
            <v>汉</v>
          </cell>
          <cell r="AK431" t="str">
            <v>群众</v>
          </cell>
          <cell r="AL431" t="str">
            <v>已婚</v>
          </cell>
          <cell r="AM431" t="str">
            <v>1985-12-10</v>
          </cell>
          <cell r="AN431">
            <v>39</v>
          </cell>
          <cell r="AO431">
            <v>38504</v>
          </cell>
          <cell r="AP431" t="str">
            <v>黑龙江</v>
          </cell>
          <cell r="AQ431" t="str">
            <v>黑龙江省依安县双阳镇长发村六组</v>
          </cell>
        </row>
        <row r="432">
          <cell r="C432" t="str">
            <v>张梦凡</v>
          </cell>
          <cell r="D432" t="str">
            <v>女</v>
          </cell>
          <cell r="E432" t="str">
            <v>前台</v>
          </cell>
          <cell r="F432" t="str">
            <v>河北光华荣昌汽车部件有限公司</v>
          </cell>
          <cell r="G432" t="str">
            <v>座椅事业一部--金属件厂</v>
          </cell>
          <cell r="H432" t="str">
            <v>总经办-安环科</v>
          </cell>
          <cell r="I432" t="str">
            <v>安环文员</v>
          </cell>
          <cell r="J432" t="str">
            <v>/</v>
          </cell>
          <cell r="K432" t="str">
            <v>河北</v>
          </cell>
          <cell r="L432" t="str">
            <v>河北工厂</v>
          </cell>
          <cell r="M432" t="str">
            <v>劳动合同</v>
          </cell>
          <cell r="N432" t="str">
            <v>是</v>
          </cell>
          <cell r="O432" t="str">
            <v>否</v>
          </cell>
          <cell r="P432" t="str">
            <v>正式工</v>
          </cell>
          <cell r="Q432" t="str">
            <v>其他职能类</v>
          </cell>
          <cell r="R432" t="str">
            <v>间接人员</v>
          </cell>
          <cell r="S432">
            <v>45925</v>
          </cell>
          <cell r="T432">
            <v>0</v>
          </cell>
        </row>
        <row r="432">
          <cell r="W432">
            <v>17631730168</v>
          </cell>
          <cell r="X432" t="str">
            <v>董贤德</v>
          </cell>
          <cell r="Y432">
            <v>17631790158</v>
          </cell>
          <cell r="Z432" t="str">
            <v>大专</v>
          </cell>
          <cell r="AA432">
            <v>40330</v>
          </cell>
          <cell r="AB432" t="str">
            <v>石家庄职业技术学院</v>
          </cell>
          <cell r="AC432" t="str">
            <v>计算机软件工程</v>
          </cell>
          <cell r="AD432" t="str">
            <v>统招</v>
          </cell>
          <cell r="AE432" t="str">
            <v>大专</v>
          </cell>
          <cell r="AF432">
            <v>40330</v>
          </cell>
          <cell r="AG432" t="str">
            <v>石家庄职业技术学院</v>
          </cell>
          <cell r="AH432" t="str">
            <v>计算机软件工程</v>
          </cell>
          <cell r="AI432" t="str">
            <v>统招</v>
          </cell>
          <cell r="AJ432" t="str">
            <v>汉</v>
          </cell>
          <cell r="AK432" t="str">
            <v>群众</v>
          </cell>
          <cell r="AL432" t="str">
            <v>已婚</v>
          </cell>
          <cell r="AM432" t="str">
            <v>1988-10-13</v>
          </cell>
          <cell r="AN432">
            <v>37</v>
          </cell>
        </row>
        <row r="432">
          <cell r="AP432" t="str">
            <v>河北</v>
          </cell>
          <cell r="AQ432" t="str">
            <v>河北省黄骅市旧城镇大贾乡村47号</v>
          </cell>
        </row>
        <row r="433">
          <cell r="C433" t="str">
            <v>王訾强</v>
          </cell>
          <cell r="D433" t="str">
            <v>男</v>
          </cell>
          <cell r="E433" t="str">
            <v>前台</v>
          </cell>
          <cell r="F433" t="str">
            <v>河北光华荣昌汽车部件有限公司</v>
          </cell>
          <cell r="G433" t="str">
            <v>座椅事业一部--座椅厂</v>
          </cell>
          <cell r="H433" t="str">
            <v>座椅总装车间</v>
          </cell>
          <cell r="I433" t="str">
            <v>组装工</v>
          </cell>
          <cell r="J433" t="str">
            <v>/</v>
          </cell>
          <cell r="K433" t="str">
            <v>河北</v>
          </cell>
          <cell r="L433" t="str">
            <v>河北工厂</v>
          </cell>
          <cell r="M433" t="str">
            <v>劳动合同</v>
          </cell>
          <cell r="N433" t="str">
            <v>是</v>
          </cell>
          <cell r="O433" t="str">
            <v>否</v>
          </cell>
          <cell r="P433" t="str">
            <v>正式工</v>
          </cell>
          <cell r="Q433" t="str">
            <v>生产类</v>
          </cell>
          <cell r="R433" t="str">
            <v>直接人员</v>
          </cell>
          <cell r="S433">
            <v>45926</v>
          </cell>
          <cell r="T433">
            <v>0</v>
          </cell>
        </row>
        <row r="433">
          <cell r="W433">
            <v>18131501244</v>
          </cell>
          <cell r="X433" t="str">
            <v>訾海艳</v>
          </cell>
          <cell r="Y433">
            <v>18731780606</v>
          </cell>
          <cell r="Z433" t="str">
            <v>中专</v>
          </cell>
          <cell r="AA433">
            <v>45444</v>
          </cell>
          <cell r="AB433" t="str">
            <v>中捷职业技术学校</v>
          </cell>
          <cell r="AC433" t="str">
            <v>机电</v>
          </cell>
          <cell r="AD433" t="str">
            <v>统招</v>
          </cell>
          <cell r="AE433" t="str">
            <v>中专</v>
          </cell>
          <cell r="AF433">
            <v>45444</v>
          </cell>
          <cell r="AG433" t="str">
            <v>中捷职业技术学校</v>
          </cell>
          <cell r="AH433" t="str">
            <v>机电</v>
          </cell>
          <cell r="AI433" t="str">
            <v>统招</v>
          </cell>
          <cell r="AJ433" t="str">
            <v>汉</v>
          </cell>
          <cell r="AK433" t="str">
            <v>群众</v>
          </cell>
          <cell r="AL433" t="str">
            <v>未婚</v>
          </cell>
          <cell r="AM433" t="str">
            <v>2007-01-14</v>
          </cell>
          <cell r="AN433">
            <v>18</v>
          </cell>
          <cell r="AO433">
            <v>45536</v>
          </cell>
          <cell r="AP433" t="str">
            <v>河北</v>
          </cell>
          <cell r="AQ433" t="str">
            <v>河北省遵化市东旧寨镇西旧寨村德胜南道六排2号</v>
          </cell>
        </row>
        <row r="434">
          <cell r="C434" t="str">
            <v>王文轩</v>
          </cell>
          <cell r="D434" t="str">
            <v>男</v>
          </cell>
          <cell r="E434" t="str">
            <v>前台</v>
          </cell>
          <cell r="F434" t="str">
            <v>河北光华荣昌汽车部件有限公司</v>
          </cell>
          <cell r="G434" t="str">
            <v>座椅事业一部--座椅厂</v>
          </cell>
          <cell r="H434" t="str">
            <v>制造技术部-质量工艺科</v>
          </cell>
          <cell r="I434" t="str">
            <v>过程质量工程师</v>
          </cell>
          <cell r="J434" t="str">
            <v>/</v>
          </cell>
          <cell r="K434" t="str">
            <v>河北</v>
          </cell>
          <cell r="L434" t="str">
            <v>河北工厂</v>
          </cell>
          <cell r="M434" t="str">
            <v>劳动合同</v>
          </cell>
          <cell r="N434" t="str">
            <v>是</v>
          </cell>
          <cell r="O434" t="str">
            <v>否</v>
          </cell>
          <cell r="P434" t="str">
            <v>正式工</v>
          </cell>
          <cell r="Q434" t="str">
            <v>质量类</v>
          </cell>
          <cell r="R434" t="str">
            <v>间接人员</v>
          </cell>
          <cell r="S434">
            <v>45929</v>
          </cell>
          <cell r="T434">
            <v>0</v>
          </cell>
        </row>
        <row r="434">
          <cell r="W434">
            <v>13230753771</v>
          </cell>
          <cell r="X434" t="str">
            <v>王金森</v>
          </cell>
          <cell r="Y434">
            <v>13503174515</v>
          </cell>
          <cell r="Z434" t="str">
            <v>中专</v>
          </cell>
          <cell r="AA434">
            <v>42248</v>
          </cell>
          <cell r="AB434" t="str">
            <v>黄骅职教中心</v>
          </cell>
          <cell r="AC434" t="str">
            <v>汽车制造</v>
          </cell>
          <cell r="AD434" t="str">
            <v>统招</v>
          </cell>
          <cell r="AE434" t="str">
            <v>大专</v>
          </cell>
          <cell r="AF434">
            <v>42248</v>
          </cell>
          <cell r="AG434" t="str">
            <v>河北科技大学</v>
          </cell>
          <cell r="AH434" t="str">
            <v>汽车制造</v>
          </cell>
          <cell r="AI434" t="str">
            <v>成考</v>
          </cell>
          <cell r="AJ434" t="str">
            <v>汉</v>
          </cell>
          <cell r="AK434" t="str">
            <v>群众</v>
          </cell>
          <cell r="AL434" t="str">
            <v>已婚</v>
          </cell>
          <cell r="AM434" t="str">
            <v>1997-01-04</v>
          </cell>
          <cell r="AN434">
            <v>28</v>
          </cell>
          <cell r="AO434">
            <v>42552</v>
          </cell>
          <cell r="AP434" t="str">
            <v>河北</v>
          </cell>
          <cell r="AQ434" t="str">
            <v>河北省黄骅市南排河镇西高头村126号</v>
          </cell>
        </row>
        <row r="435">
          <cell r="C435" t="str">
            <v>孟宁宁</v>
          </cell>
          <cell r="D435" t="str">
            <v>男</v>
          </cell>
          <cell r="E435" t="str">
            <v>中台</v>
          </cell>
          <cell r="F435" t="str">
            <v>河北光华荣昌汽车部件有限公司</v>
          </cell>
          <cell r="G435" t="str">
            <v>河北综合管理部</v>
          </cell>
          <cell r="H435" t="str">
            <v>行政管理科</v>
          </cell>
          <cell r="I435" t="str">
            <v>食堂/厨师</v>
          </cell>
          <cell r="J435" t="str">
            <v>/</v>
          </cell>
          <cell r="K435" t="str">
            <v>河北</v>
          </cell>
          <cell r="L435" t="str">
            <v>天津宏达翔科技有限公司</v>
          </cell>
          <cell r="M435" t="str">
            <v>劳务派遣</v>
          </cell>
          <cell r="N435" t="str">
            <v>否</v>
          </cell>
          <cell r="O435" t="str">
            <v>否</v>
          </cell>
          <cell r="P435" t="str">
            <v>劳务派遣</v>
          </cell>
          <cell r="Q435" t="str">
            <v>行政类</v>
          </cell>
          <cell r="R435" t="str">
            <v>间接人员</v>
          </cell>
          <cell r="S435">
            <v>45907</v>
          </cell>
          <cell r="T435">
            <v>0</v>
          </cell>
        </row>
        <row r="435">
          <cell r="W435">
            <v>18733079517</v>
          </cell>
          <cell r="X435" t="str">
            <v>李瑞</v>
          </cell>
          <cell r="Y435" t="str">
            <v>18232759710</v>
          </cell>
          <cell r="Z435" t="str">
            <v>初中</v>
          </cell>
          <cell r="AA435">
            <v>39965</v>
          </cell>
          <cell r="AB435" t="str">
            <v>羊二庄中学</v>
          </cell>
        </row>
        <row r="435">
          <cell r="AE435" t="str">
            <v>初中</v>
          </cell>
        </row>
        <row r="435">
          <cell r="AJ435" t="str">
            <v>汉</v>
          </cell>
          <cell r="AK435" t="str">
            <v>群众</v>
          </cell>
          <cell r="AL435" t="str">
            <v>已婚</v>
          </cell>
          <cell r="AM435" t="str">
            <v>1995-02-27</v>
          </cell>
          <cell r="AN435">
            <v>30</v>
          </cell>
          <cell r="AO435">
            <v>39995</v>
          </cell>
          <cell r="AP435" t="str">
            <v>河北</v>
          </cell>
          <cell r="AQ435" t="str">
            <v>河北省黄骅市羊二庄镇孟家园村</v>
          </cell>
        </row>
        <row r="436">
          <cell r="C436" t="str">
            <v>刘振煊</v>
          </cell>
          <cell r="D436" t="str">
            <v>男</v>
          </cell>
          <cell r="E436" t="str">
            <v>前台</v>
          </cell>
          <cell r="F436" t="str">
            <v>河北光华荣昌汽车部件有限公司</v>
          </cell>
          <cell r="G436" t="str">
            <v>座椅事业一部--金属件厂</v>
          </cell>
          <cell r="H436" t="str">
            <v>焊接车间</v>
          </cell>
          <cell r="I436" t="str">
            <v>摆件工</v>
          </cell>
          <cell r="J436" t="str">
            <v>/</v>
          </cell>
          <cell r="K436" t="str">
            <v>河北</v>
          </cell>
          <cell r="L436" t="str">
            <v>沧州鸿创人力资源服务有限公司</v>
          </cell>
          <cell r="M436" t="str">
            <v>劳务派遣</v>
          </cell>
          <cell r="N436" t="str">
            <v>否</v>
          </cell>
          <cell r="O436" t="str">
            <v>否</v>
          </cell>
          <cell r="P436" t="str">
            <v>临时工</v>
          </cell>
          <cell r="Q436" t="str">
            <v>生产类</v>
          </cell>
          <cell r="R436" t="str">
            <v>直接人员</v>
          </cell>
          <cell r="S436">
            <v>45901</v>
          </cell>
          <cell r="T436">
            <v>0</v>
          </cell>
        </row>
        <row r="436">
          <cell r="W436">
            <v>17333776262</v>
          </cell>
        </row>
        <row r="436">
          <cell r="AM436" t="str">
            <v>1999-11-19</v>
          </cell>
          <cell r="AN436">
            <v>26</v>
          </cell>
        </row>
        <row r="436">
          <cell r="AQ436" t="str">
            <v>河北省黄骅市羊三木乡三虎庄村311号</v>
          </cell>
        </row>
        <row r="437">
          <cell r="C437" t="str">
            <v>张志城</v>
          </cell>
          <cell r="D437" t="str">
            <v>男</v>
          </cell>
          <cell r="E437" t="str">
            <v>前台</v>
          </cell>
          <cell r="F437" t="str">
            <v>河北光华荣昌汽车部件有限公司</v>
          </cell>
          <cell r="G437" t="str">
            <v>座椅事业一部--金属件厂</v>
          </cell>
          <cell r="H437" t="str">
            <v>制造技术部-质量工艺科</v>
          </cell>
          <cell r="I437" t="str">
            <v>焊接质检</v>
          </cell>
          <cell r="J437" t="str">
            <v>/</v>
          </cell>
          <cell r="K437" t="str">
            <v>河北</v>
          </cell>
          <cell r="L437" t="str">
            <v>沧州鸿创人力资源服务有限公司</v>
          </cell>
          <cell r="M437" t="str">
            <v>劳务派遣</v>
          </cell>
          <cell r="N437" t="str">
            <v>否</v>
          </cell>
          <cell r="O437" t="str">
            <v>否</v>
          </cell>
          <cell r="P437" t="str">
            <v>临时工</v>
          </cell>
          <cell r="Q437" t="str">
            <v>生产类</v>
          </cell>
          <cell r="R437" t="str">
            <v>直接人员</v>
          </cell>
          <cell r="S437">
            <v>45901</v>
          </cell>
          <cell r="T437">
            <v>0</v>
          </cell>
        </row>
        <row r="437">
          <cell r="W437">
            <v>17692722286</v>
          </cell>
        </row>
        <row r="437">
          <cell r="AM437" t="str">
            <v>2007-04-26</v>
          </cell>
          <cell r="AN437">
            <v>18</v>
          </cell>
        </row>
        <row r="437">
          <cell r="AQ437" t="str">
            <v>河北省黄骅市旧城镇大河南村208号</v>
          </cell>
        </row>
        <row r="438">
          <cell r="C438" t="str">
            <v>刘希伟</v>
          </cell>
          <cell r="D438" t="str">
            <v>男</v>
          </cell>
          <cell r="E438" t="str">
            <v>前台</v>
          </cell>
          <cell r="F438" t="str">
            <v>河北光华荣昌汽车部件有限公司</v>
          </cell>
          <cell r="G438" t="str">
            <v>座椅事业一部--金属件厂</v>
          </cell>
          <cell r="H438" t="str">
            <v>焊接车间</v>
          </cell>
          <cell r="I438" t="str">
            <v>焊工</v>
          </cell>
          <cell r="J438" t="str">
            <v>/</v>
          </cell>
          <cell r="K438" t="str">
            <v>河北</v>
          </cell>
          <cell r="L438" t="str">
            <v>沧州鸿创人力资源服务有限公司</v>
          </cell>
          <cell r="M438" t="str">
            <v>劳务派遣</v>
          </cell>
          <cell r="N438" t="str">
            <v>否</v>
          </cell>
          <cell r="O438" t="str">
            <v>否</v>
          </cell>
          <cell r="P438" t="str">
            <v>临时工</v>
          </cell>
          <cell r="Q438" t="str">
            <v>生产类</v>
          </cell>
          <cell r="R438" t="str">
            <v>直接人员</v>
          </cell>
          <cell r="S438">
            <v>45901</v>
          </cell>
        </row>
        <row r="438">
          <cell r="W438">
            <v>15100857689</v>
          </cell>
        </row>
        <row r="438">
          <cell r="AM438" t="str">
            <v>1998-07-14</v>
          </cell>
          <cell r="AN438">
            <v>27</v>
          </cell>
        </row>
        <row r="438">
          <cell r="AQ438" t="str">
            <v>河北省黄骅市常郭镇寺上村179号</v>
          </cell>
        </row>
        <row r="439">
          <cell r="C439" t="str">
            <v>邢贺然</v>
          </cell>
          <cell r="D439" t="str">
            <v>男</v>
          </cell>
          <cell r="E439" t="str">
            <v>前台</v>
          </cell>
          <cell r="F439" t="str">
            <v>河北光华荣昌汽车部件有限公司</v>
          </cell>
          <cell r="G439" t="str">
            <v>座椅事业一部--座椅厂</v>
          </cell>
          <cell r="H439" t="str">
            <v>发泡车间</v>
          </cell>
          <cell r="I439" t="str">
            <v>发泡工</v>
          </cell>
          <cell r="J439" t="str">
            <v>/</v>
          </cell>
          <cell r="K439" t="str">
            <v>河北</v>
          </cell>
          <cell r="L439" t="str">
            <v>天津宏达翔科技有限公司</v>
          </cell>
          <cell r="M439" t="str">
            <v>劳务派遣</v>
          </cell>
          <cell r="N439" t="str">
            <v>否</v>
          </cell>
          <cell r="O439" t="str">
            <v>否</v>
          </cell>
          <cell r="P439" t="str">
            <v>劳务派遣</v>
          </cell>
          <cell r="Q439" t="str">
            <v>生产类</v>
          </cell>
          <cell r="R439" t="str">
            <v>直接人员</v>
          </cell>
          <cell r="S439">
            <v>45903</v>
          </cell>
          <cell r="T439">
            <v>0</v>
          </cell>
        </row>
        <row r="439">
          <cell r="W439">
            <v>16630829637</v>
          </cell>
          <cell r="X439" t="str">
            <v>姚虹</v>
          </cell>
          <cell r="Y439">
            <v>18713755949</v>
          </cell>
          <cell r="Z439" t="str">
            <v>中专</v>
          </cell>
          <cell r="AA439">
            <v>2024</v>
          </cell>
          <cell r="AB439" t="str">
            <v>中捷技校</v>
          </cell>
        </row>
        <row r="439">
          <cell r="AJ439" t="str">
            <v>汉</v>
          </cell>
          <cell r="AK439" t="str">
            <v>群众</v>
          </cell>
          <cell r="AL439" t="str">
            <v>未婚</v>
          </cell>
          <cell r="AM439" t="str">
            <v>2007-01-26</v>
          </cell>
          <cell r="AN439">
            <v>18</v>
          </cell>
          <cell r="AO439" t="str">
            <v>2024.04.16</v>
          </cell>
          <cell r="AP439" t="str">
            <v>河北</v>
          </cell>
          <cell r="AQ439" t="str">
            <v>河北黄骅市黄骅镇冲寺口村4号</v>
          </cell>
        </row>
        <row r="440">
          <cell r="C440" t="str">
            <v>孙文晶</v>
          </cell>
          <cell r="D440" t="str">
            <v>女</v>
          </cell>
          <cell r="E440" t="str">
            <v>前台</v>
          </cell>
          <cell r="F440" t="str">
            <v>河北光华荣昌汽车部件有限公司</v>
          </cell>
          <cell r="G440" t="str">
            <v>后视镜事业部</v>
          </cell>
          <cell r="H440" t="str">
            <v>后视镜组装车间</v>
          </cell>
          <cell r="I440" t="str">
            <v>组装工</v>
          </cell>
          <cell r="J440" t="str">
            <v>/</v>
          </cell>
          <cell r="K440" t="str">
            <v>河北</v>
          </cell>
          <cell r="L440" t="str">
            <v>沧州鸿创人力资源服务有限公司</v>
          </cell>
          <cell r="M440" t="str">
            <v>劳务派遣</v>
          </cell>
          <cell r="N440" t="str">
            <v>否</v>
          </cell>
          <cell r="O440" t="str">
            <v>否</v>
          </cell>
          <cell r="P440" t="str">
            <v>临时工</v>
          </cell>
          <cell r="Q440" t="str">
            <v>生产类</v>
          </cell>
          <cell r="R440" t="str">
            <v>直接人员</v>
          </cell>
          <cell r="S440">
            <v>45904</v>
          </cell>
          <cell r="T440">
            <v>0</v>
          </cell>
        </row>
        <row r="440">
          <cell r="W440">
            <v>17736792619</v>
          </cell>
        </row>
        <row r="440">
          <cell r="AM440" t="str">
            <v>1992-12-15</v>
          </cell>
          <cell r="AN440">
            <v>32</v>
          </cell>
        </row>
        <row r="440">
          <cell r="AQ440" t="str">
            <v>河北省黄骅市常郭镇陈庄村28号</v>
          </cell>
        </row>
        <row r="441">
          <cell r="C441" t="str">
            <v>张博涵</v>
          </cell>
          <cell r="D441" t="str">
            <v>男</v>
          </cell>
          <cell r="E441" t="str">
            <v>前台</v>
          </cell>
          <cell r="F441" t="str">
            <v>河北光华荣昌汽车部件有限公司</v>
          </cell>
          <cell r="G441" t="str">
            <v>后视镜事业部</v>
          </cell>
          <cell r="H441" t="str">
            <v>后视镜组装车间</v>
          </cell>
          <cell r="I441" t="str">
            <v>组装工</v>
          </cell>
          <cell r="J441" t="str">
            <v>/</v>
          </cell>
          <cell r="K441" t="str">
            <v>河北</v>
          </cell>
          <cell r="L441" t="str">
            <v>天津宏达翔科技有限公司</v>
          </cell>
          <cell r="M441" t="str">
            <v>劳务派遣</v>
          </cell>
          <cell r="N441" t="str">
            <v>否</v>
          </cell>
          <cell r="O441" t="str">
            <v>否</v>
          </cell>
          <cell r="P441" t="str">
            <v>劳务派遣</v>
          </cell>
          <cell r="Q441" t="str">
            <v>生产类</v>
          </cell>
          <cell r="R441" t="str">
            <v>直接人员</v>
          </cell>
          <cell r="S441">
            <v>45904</v>
          </cell>
          <cell r="T441">
            <v>0</v>
          </cell>
        </row>
        <row r="441">
          <cell r="X441" t="str">
            <v>张洪瑜</v>
          </cell>
          <cell r="Y441">
            <v>17703376160</v>
          </cell>
          <cell r="Z441" t="str">
            <v>初中</v>
          </cell>
          <cell r="AA441">
            <v>2023</v>
          </cell>
          <cell r="AB441" t="str">
            <v>赵毛陶中学</v>
          </cell>
        </row>
        <row r="441">
          <cell r="AJ441" t="str">
            <v>汉</v>
          </cell>
          <cell r="AK441" t="str">
            <v>群众</v>
          </cell>
          <cell r="AL441" t="str">
            <v>未婚</v>
          </cell>
          <cell r="AM441" t="str">
            <v>2007-10-13</v>
          </cell>
          <cell r="AN441">
            <v>18</v>
          </cell>
          <cell r="AO441">
            <v>2023</v>
          </cell>
          <cell r="AP441" t="str">
            <v>河北</v>
          </cell>
          <cell r="AQ441" t="str">
            <v>河北省沧州市海兴县赵毛陶镇张褚村182号</v>
          </cell>
        </row>
        <row r="442">
          <cell r="C442" t="str">
            <v>马文博</v>
          </cell>
          <cell r="D442" t="str">
            <v>男</v>
          </cell>
          <cell r="E442" t="str">
            <v>前台</v>
          </cell>
          <cell r="F442" t="str">
            <v>河北光华荣昌汽车部件有限公司</v>
          </cell>
          <cell r="G442" t="str">
            <v>座椅事业一部--金属件厂</v>
          </cell>
          <cell r="H442" t="str">
            <v>焊接车间</v>
          </cell>
          <cell r="I442" t="str">
            <v>焊工</v>
          </cell>
          <cell r="J442" t="str">
            <v>/</v>
          </cell>
          <cell r="K442" t="str">
            <v>河北</v>
          </cell>
          <cell r="L442" t="str">
            <v>沧州鸿创人力资源服务有限公司</v>
          </cell>
          <cell r="M442" t="str">
            <v>劳务派遣</v>
          </cell>
          <cell r="N442" t="str">
            <v>否</v>
          </cell>
          <cell r="O442" t="str">
            <v>否</v>
          </cell>
          <cell r="P442" t="str">
            <v>临时工</v>
          </cell>
          <cell r="Q442" t="str">
            <v>生产类</v>
          </cell>
          <cell r="R442" t="str">
            <v>直接人员</v>
          </cell>
          <cell r="S442">
            <v>45904</v>
          </cell>
          <cell r="T442">
            <v>0</v>
          </cell>
          <cell r="U442">
            <v>45931</v>
          </cell>
          <cell r="V442" t="str">
            <v>调入</v>
          </cell>
          <cell r="W442">
            <v>17822452515</v>
          </cell>
        </row>
        <row r="442">
          <cell r="AM442" t="str">
            <v>1993-08-29</v>
          </cell>
          <cell r="AN442">
            <v>32</v>
          </cell>
        </row>
        <row r="442">
          <cell r="AQ442" t="str">
            <v>河北省黄骅市官庄乡小胡庄村218号</v>
          </cell>
        </row>
        <row r="443">
          <cell r="C443" t="str">
            <v>韩政邦</v>
          </cell>
          <cell r="D443" t="str">
            <v>男</v>
          </cell>
          <cell r="E443" t="str">
            <v>前台</v>
          </cell>
          <cell r="F443" t="str">
            <v>河北光华荣昌汽车部件有限公司</v>
          </cell>
          <cell r="G443" t="str">
            <v>座椅事业一部--金属件厂</v>
          </cell>
          <cell r="H443" t="str">
            <v>底座装配车间</v>
          </cell>
          <cell r="I443" t="str">
            <v>组装工</v>
          </cell>
          <cell r="J443" t="str">
            <v>/</v>
          </cell>
          <cell r="K443" t="str">
            <v>河北</v>
          </cell>
          <cell r="L443" t="str">
            <v>天津宏达翔科技有限公司</v>
          </cell>
          <cell r="M443" t="str">
            <v>劳务派遣</v>
          </cell>
          <cell r="N443" t="str">
            <v>否</v>
          </cell>
          <cell r="O443" t="str">
            <v>否</v>
          </cell>
          <cell r="P443" t="str">
            <v>劳务派遣</v>
          </cell>
          <cell r="Q443" t="str">
            <v>生产类</v>
          </cell>
          <cell r="R443" t="str">
            <v>直接人员</v>
          </cell>
          <cell r="S443">
            <v>45905</v>
          </cell>
          <cell r="T443">
            <v>0</v>
          </cell>
        </row>
        <row r="443">
          <cell r="W443">
            <v>19831721938</v>
          </cell>
          <cell r="X443" t="str">
            <v>韩俊彬</v>
          </cell>
          <cell r="Y443">
            <v>15226177158</v>
          </cell>
          <cell r="Z443" t="str">
            <v>初中</v>
          </cell>
          <cell r="AA443">
            <v>2023</v>
          </cell>
          <cell r="AB443" t="str">
            <v>第五中学</v>
          </cell>
        </row>
        <row r="443">
          <cell r="AJ443" t="str">
            <v>汉</v>
          </cell>
          <cell r="AK443" t="str">
            <v>群众</v>
          </cell>
          <cell r="AL443" t="str">
            <v>未婚</v>
          </cell>
          <cell r="AM443" t="str">
            <v>2008-12-31</v>
          </cell>
          <cell r="AN443">
            <v>16</v>
          </cell>
          <cell r="AO443">
            <v>2023</v>
          </cell>
          <cell r="AP443" t="str">
            <v>河北</v>
          </cell>
          <cell r="AQ443" t="str">
            <v>河北省黄骅市刘皮庄</v>
          </cell>
        </row>
        <row r="444">
          <cell r="C444" t="str">
            <v>闫麟</v>
          </cell>
          <cell r="D444" t="str">
            <v>男</v>
          </cell>
          <cell r="E444" t="str">
            <v>前台</v>
          </cell>
          <cell r="F444" t="str">
            <v>河北光华荣昌汽车部件有限公司</v>
          </cell>
          <cell r="G444" t="str">
            <v>座椅事业一部--金属件厂</v>
          </cell>
          <cell r="H444" t="str">
            <v>底座装配车间</v>
          </cell>
          <cell r="I444" t="str">
            <v>组装工</v>
          </cell>
          <cell r="J444" t="str">
            <v>/</v>
          </cell>
          <cell r="K444" t="str">
            <v>河北</v>
          </cell>
          <cell r="L444" t="str">
            <v>沧州鸿创人力资源服务有限公司</v>
          </cell>
          <cell r="M444" t="str">
            <v>劳务派遣</v>
          </cell>
          <cell r="N444" t="str">
            <v>否</v>
          </cell>
          <cell r="O444" t="str">
            <v>否</v>
          </cell>
          <cell r="P444" t="str">
            <v>劳务派遣</v>
          </cell>
          <cell r="Q444" t="str">
            <v>生产类</v>
          </cell>
          <cell r="R444" t="str">
            <v>直接人员</v>
          </cell>
          <cell r="S444">
            <v>45905</v>
          </cell>
          <cell r="T444">
            <v>0</v>
          </cell>
        </row>
        <row r="444">
          <cell r="W444">
            <v>18002145673</v>
          </cell>
        </row>
        <row r="444">
          <cell r="AM444" t="str">
            <v>2007-04-16</v>
          </cell>
          <cell r="AN444">
            <v>18</v>
          </cell>
        </row>
        <row r="444">
          <cell r="AQ444" t="str">
            <v>河北省黄骅市齐家务乡闫北村097号</v>
          </cell>
        </row>
        <row r="445">
          <cell r="C445" t="str">
            <v>刘新</v>
          </cell>
          <cell r="D445" t="str">
            <v>男</v>
          </cell>
          <cell r="E445" t="str">
            <v>前台</v>
          </cell>
          <cell r="F445" t="str">
            <v>河北光华荣昌汽车部件有限公司</v>
          </cell>
          <cell r="G445" t="str">
            <v>座椅事业一部--金属件厂</v>
          </cell>
          <cell r="H445" t="str">
            <v>底座装配车间</v>
          </cell>
          <cell r="I445" t="str">
            <v>组装工</v>
          </cell>
          <cell r="J445" t="str">
            <v>/</v>
          </cell>
          <cell r="K445" t="str">
            <v>河北</v>
          </cell>
          <cell r="L445" t="str">
            <v>沧州鸿创人力资源服务有限公司</v>
          </cell>
          <cell r="M445" t="str">
            <v>劳务派遣</v>
          </cell>
          <cell r="N445" t="str">
            <v>否</v>
          </cell>
          <cell r="O445" t="str">
            <v>否</v>
          </cell>
          <cell r="P445" t="str">
            <v>劳务派遣</v>
          </cell>
          <cell r="Q445" t="str">
            <v>生产类</v>
          </cell>
          <cell r="R445" t="str">
            <v>直接人员</v>
          </cell>
          <cell r="S445">
            <v>45905</v>
          </cell>
          <cell r="T445">
            <v>0</v>
          </cell>
        </row>
        <row r="445">
          <cell r="W445">
            <v>18958423083</v>
          </cell>
        </row>
        <row r="445">
          <cell r="AM445" t="str">
            <v>2008-06-07</v>
          </cell>
          <cell r="AN445">
            <v>17</v>
          </cell>
        </row>
        <row r="445">
          <cell r="AQ445" t="str">
            <v>河北省黄骅市常郭镇白庄村73号</v>
          </cell>
        </row>
        <row r="446">
          <cell r="C446" t="str">
            <v>周海霞</v>
          </cell>
          <cell r="D446" t="str">
            <v>女</v>
          </cell>
          <cell r="E446" t="str">
            <v>前台</v>
          </cell>
          <cell r="F446" t="str">
            <v>河北光华荣昌汽车部件有限公司</v>
          </cell>
          <cell r="G446" t="str">
            <v>座椅事业一部--座椅厂</v>
          </cell>
          <cell r="H446" t="str">
            <v>发泡车间</v>
          </cell>
          <cell r="I446" t="str">
            <v>发泡工</v>
          </cell>
          <cell r="J446" t="str">
            <v>/</v>
          </cell>
          <cell r="K446" t="str">
            <v>河北</v>
          </cell>
          <cell r="L446" t="str">
            <v>天津宏达翔科技有限公司</v>
          </cell>
          <cell r="M446" t="str">
            <v>劳务派遣</v>
          </cell>
          <cell r="N446" t="str">
            <v>否</v>
          </cell>
          <cell r="O446" t="str">
            <v>否</v>
          </cell>
          <cell r="P446" t="str">
            <v>劳务派遣</v>
          </cell>
          <cell r="Q446" t="str">
            <v>生产类</v>
          </cell>
          <cell r="R446" t="str">
            <v>直接人员</v>
          </cell>
          <cell r="S446">
            <v>45905</v>
          </cell>
          <cell r="T446">
            <v>0</v>
          </cell>
        </row>
        <row r="446">
          <cell r="W446">
            <v>13832764422</v>
          </cell>
          <cell r="X446" t="str">
            <v>曹杰</v>
          </cell>
          <cell r="Y446">
            <v>15365226148</v>
          </cell>
          <cell r="Z446" t="str">
            <v>初中</v>
          </cell>
          <cell r="AA446">
            <v>1996</v>
          </cell>
          <cell r="AB446" t="str">
            <v>张会亭中学</v>
          </cell>
        </row>
        <row r="446">
          <cell r="AJ446" t="str">
            <v>汉</v>
          </cell>
          <cell r="AK446" t="str">
            <v>群众</v>
          </cell>
          <cell r="AL446" t="str">
            <v>已婚</v>
          </cell>
          <cell r="AM446" t="str">
            <v>1980-05-13</v>
          </cell>
          <cell r="AN446">
            <v>45</v>
          </cell>
        </row>
        <row r="446">
          <cell r="AP446" t="str">
            <v>河北</v>
          </cell>
          <cell r="AQ446" t="str">
            <v>河北省海兴县张会亭乡段庄村124号</v>
          </cell>
        </row>
        <row r="447">
          <cell r="C447" t="str">
            <v>张伟东</v>
          </cell>
          <cell r="D447" t="str">
            <v>男</v>
          </cell>
          <cell r="E447" t="str">
            <v>前台</v>
          </cell>
          <cell r="F447" t="str">
            <v>河北光华荣昌汽车部件有限公司</v>
          </cell>
          <cell r="G447" t="str">
            <v>后视镜事业部</v>
          </cell>
          <cell r="H447" t="str">
            <v>后视镜组装车间</v>
          </cell>
          <cell r="I447" t="str">
            <v>组装工</v>
          </cell>
          <cell r="J447" t="str">
            <v>/</v>
          </cell>
          <cell r="K447" t="str">
            <v>河北</v>
          </cell>
          <cell r="L447" t="str">
            <v>沧州鸿创人力资源服务有限公司</v>
          </cell>
          <cell r="M447" t="str">
            <v>劳务派遣</v>
          </cell>
          <cell r="N447" t="str">
            <v>否</v>
          </cell>
          <cell r="O447" t="str">
            <v>否</v>
          </cell>
          <cell r="P447" t="str">
            <v>劳务派遣</v>
          </cell>
          <cell r="Q447" t="str">
            <v>生产类</v>
          </cell>
          <cell r="R447" t="str">
            <v>直接人员</v>
          </cell>
          <cell r="S447">
            <v>45905</v>
          </cell>
          <cell r="T447">
            <v>0</v>
          </cell>
        </row>
        <row r="447">
          <cell r="W447">
            <v>15932706775</v>
          </cell>
        </row>
        <row r="447">
          <cell r="AM447" t="str">
            <v>2005-06-17</v>
          </cell>
          <cell r="AN447">
            <v>20</v>
          </cell>
        </row>
        <row r="447">
          <cell r="AQ447" t="str">
            <v>河北省黄骅市旧城镇大河南村117号</v>
          </cell>
        </row>
        <row r="448">
          <cell r="C448" t="str">
            <v>高希明</v>
          </cell>
          <cell r="D448" t="str">
            <v>男</v>
          </cell>
          <cell r="E448" t="str">
            <v>前台</v>
          </cell>
          <cell r="F448" t="str">
            <v>河北光华荣昌汽车部件有限公司</v>
          </cell>
          <cell r="G448" t="str">
            <v>座椅事业一部--金属件厂</v>
          </cell>
          <cell r="H448" t="str">
            <v>焊接车间</v>
          </cell>
          <cell r="I448" t="str">
            <v>摆件工</v>
          </cell>
          <cell r="J448" t="str">
            <v>/</v>
          </cell>
          <cell r="K448" t="str">
            <v>河北</v>
          </cell>
          <cell r="L448" t="str">
            <v>沧州众智鑫成人力资源服务有限公司</v>
          </cell>
          <cell r="M448" t="str">
            <v>劳务派遣</v>
          </cell>
          <cell r="N448" t="str">
            <v>否</v>
          </cell>
          <cell r="O448" t="str">
            <v>否</v>
          </cell>
          <cell r="P448" t="str">
            <v>劳务派遣</v>
          </cell>
          <cell r="Q448" t="str">
            <v>生产类</v>
          </cell>
          <cell r="R448" t="str">
            <v>直接人员</v>
          </cell>
          <cell r="S448">
            <v>45906</v>
          </cell>
          <cell r="T448">
            <v>0</v>
          </cell>
        </row>
        <row r="448">
          <cell r="V448" t="str">
            <v>调入</v>
          </cell>
          <cell r="W448">
            <v>15227500657</v>
          </cell>
        </row>
        <row r="448">
          <cell r="AM448" t="str">
            <v>1969-08-26</v>
          </cell>
          <cell r="AN448">
            <v>56</v>
          </cell>
        </row>
        <row r="448">
          <cell r="AQ448" t="str">
            <v>河北省沧州市海兴县辛集镇赵堤头村1607号</v>
          </cell>
        </row>
        <row r="449">
          <cell r="C449" t="str">
            <v>鲁璐</v>
          </cell>
          <cell r="D449" t="str">
            <v>男</v>
          </cell>
          <cell r="E449" t="str">
            <v>前台</v>
          </cell>
          <cell r="F449" t="str">
            <v>河北光华荣昌汽车部件有限公司</v>
          </cell>
          <cell r="G449" t="str">
            <v>后视镜事业部</v>
          </cell>
          <cell r="H449" t="str">
            <v>后视镜组装车间</v>
          </cell>
          <cell r="I449" t="str">
            <v>组装工</v>
          </cell>
          <cell r="J449" t="str">
            <v>/</v>
          </cell>
          <cell r="K449" t="str">
            <v>河北</v>
          </cell>
          <cell r="L449" t="str">
            <v>沧州鸿创人力资源服务有限公司</v>
          </cell>
          <cell r="M449" t="str">
            <v>劳务派遣</v>
          </cell>
          <cell r="N449" t="str">
            <v>否</v>
          </cell>
          <cell r="O449" t="str">
            <v>否</v>
          </cell>
          <cell r="P449" t="str">
            <v>临时工</v>
          </cell>
          <cell r="Q449" t="str">
            <v>生产类</v>
          </cell>
          <cell r="R449" t="str">
            <v>直接人员</v>
          </cell>
          <cell r="S449">
            <v>45906</v>
          </cell>
          <cell r="T449">
            <v>0</v>
          </cell>
        </row>
        <row r="449">
          <cell r="W449">
            <v>13230770819</v>
          </cell>
        </row>
        <row r="449">
          <cell r="AM449" t="str">
            <v>1987-10-14</v>
          </cell>
          <cell r="AN449">
            <v>38</v>
          </cell>
        </row>
        <row r="449">
          <cell r="AQ449" t="str">
            <v>河北省黄骅市羊二庄村156号</v>
          </cell>
        </row>
        <row r="450">
          <cell r="C450" t="str">
            <v>韩振达</v>
          </cell>
          <cell r="D450" t="str">
            <v>男</v>
          </cell>
          <cell r="E450" t="str">
            <v>前台</v>
          </cell>
          <cell r="F450" t="str">
            <v>河北光华荣昌汽车部件有限公司</v>
          </cell>
          <cell r="G450" t="str">
            <v>座椅事业一部--金属件厂</v>
          </cell>
          <cell r="H450" t="str">
            <v>焊接车间</v>
          </cell>
          <cell r="I450" t="str">
            <v>摆件工</v>
          </cell>
          <cell r="J450" t="str">
            <v>/</v>
          </cell>
          <cell r="K450" t="str">
            <v>河北</v>
          </cell>
          <cell r="L450" t="str">
            <v>河北工厂</v>
          </cell>
          <cell r="M450" t="str">
            <v>劳动合同</v>
          </cell>
          <cell r="N450" t="str">
            <v>否</v>
          </cell>
          <cell r="O450" t="str">
            <v>否</v>
          </cell>
          <cell r="P450" t="str">
            <v>正式工</v>
          </cell>
          <cell r="Q450" t="str">
            <v>生产类</v>
          </cell>
          <cell r="R450" t="str">
            <v>直接人员</v>
          </cell>
          <cell r="S450">
            <v>45908</v>
          </cell>
          <cell r="T450">
            <v>0</v>
          </cell>
          <cell r="U450">
            <v>45931</v>
          </cell>
          <cell r="V450" t="str">
            <v>调入</v>
          </cell>
          <cell r="W450">
            <v>18894961229</v>
          </cell>
          <cell r="X450" t="str">
            <v>韩宝印</v>
          </cell>
          <cell r="Y450">
            <v>18231728082</v>
          </cell>
          <cell r="Z450" t="str">
            <v>大专</v>
          </cell>
          <cell r="AA450" t="str">
            <v>2025.06.30</v>
          </cell>
          <cell r="AB450" t="str">
            <v>渤海理工大学</v>
          </cell>
          <cell r="AC450" t="str">
            <v>机电一体化</v>
          </cell>
        </row>
        <row r="450">
          <cell r="AE450" t="str">
            <v>大专</v>
          </cell>
          <cell r="AF450" t="str">
            <v>2025.06.30</v>
          </cell>
          <cell r="AG450" t="str">
            <v>渤海理工大学</v>
          </cell>
          <cell r="AH450" t="str">
            <v>机电一体化</v>
          </cell>
        </row>
        <row r="450">
          <cell r="AJ450" t="str">
            <v>汉</v>
          </cell>
          <cell r="AK450" t="str">
            <v>群众</v>
          </cell>
          <cell r="AL450" t="str">
            <v>未婚</v>
          </cell>
          <cell r="AM450" t="str">
            <v>2002-12-29</v>
          </cell>
          <cell r="AN450">
            <v>22</v>
          </cell>
          <cell r="AO450" t="str">
            <v>2023.07.14</v>
          </cell>
          <cell r="AP450" t="str">
            <v>河北</v>
          </cell>
          <cell r="AQ450" t="str">
            <v>河北省黄骅市南排河镇岐口村134号</v>
          </cell>
        </row>
        <row r="451">
          <cell r="C451" t="str">
            <v>王明辉</v>
          </cell>
          <cell r="D451" t="str">
            <v>男</v>
          </cell>
          <cell r="E451" t="str">
            <v>前台</v>
          </cell>
          <cell r="F451" t="str">
            <v>河北光华荣昌汽车部件有限公司</v>
          </cell>
          <cell r="G451" t="str">
            <v>座椅事业一部--金属件厂</v>
          </cell>
          <cell r="H451" t="str">
            <v>底座装配车间</v>
          </cell>
          <cell r="I451" t="str">
            <v>组装工</v>
          </cell>
          <cell r="J451" t="str">
            <v>/</v>
          </cell>
          <cell r="K451" t="str">
            <v>河北</v>
          </cell>
          <cell r="L451" t="str">
            <v>天津宏达翔科技有限公司</v>
          </cell>
          <cell r="M451" t="str">
            <v>劳务派遣</v>
          </cell>
          <cell r="N451" t="str">
            <v>否</v>
          </cell>
          <cell r="O451" t="str">
            <v>否</v>
          </cell>
          <cell r="P451" t="str">
            <v>劳务派遣</v>
          </cell>
          <cell r="Q451" t="str">
            <v>生产类</v>
          </cell>
          <cell r="R451" t="str">
            <v>直接人员</v>
          </cell>
          <cell r="S451">
            <v>45909</v>
          </cell>
          <cell r="T451">
            <v>0</v>
          </cell>
        </row>
        <row r="451">
          <cell r="W451">
            <v>15596421739</v>
          </cell>
          <cell r="X451" t="str">
            <v>刘诗露</v>
          </cell>
          <cell r="Y451">
            <v>13417599042</v>
          </cell>
          <cell r="Z451" t="str">
            <v>中专</v>
          </cell>
          <cell r="AA451">
            <v>2022</v>
          </cell>
          <cell r="AB451" t="str">
            <v>黄骅职教中心</v>
          </cell>
        </row>
        <row r="451">
          <cell r="AJ451" t="str">
            <v>汉</v>
          </cell>
          <cell r="AK451" t="str">
            <v>群众</v>
          </cell>
          <cell r="AL451" t="str">
            <v>未婚</v>
          </cell>
          <cell r="AM451" t="str">
            <v>2004-06-24</v>
          </cell>
          <cell r="AN451">
            <v>21</v>
          </cell>
          <cell r="AO451">
            <v>2022</v>
          </cell>
          <cell r="AP451" t="str">
            <v>河北</v>
          </cell>
          <cell r="AQ451" t="str">
            <v>河北沧州市孟村回族自治县牛进庄乡
徐杨桥村534号</v>
          </cell>
        </row>
        <row r="452">
          <cell r="C452" t="str">
            <v>袁帅</v>
          </cell>
          <cell r="D452" t="str">
            <v>男</v>
          </cell>
          <cell r="E452" t="str">
            <v>前台</v>
          </cell>
          <cell r="F452" t="str">
            <v>河北光华荣昌汽车部件有限公司</v>
          </cell>
          <cell r="G452" t="str">
            <v>后视镜事业部</v>
          </cell>
          <cell r="H452" t="str">
            <v>后视镜组装车间</v>
          </cell>
          <cell r="I452" t="str">
            <v>组装工</v>
          </cell>
          <cell r="J452" t="str">
            <v>/</v>
          </cell>
          <cell r="K452" t="str">
            <v>河北</v>
          </cell>
          <cell r="L452" t="str">
            <v>沧州鸿创人力资源服务有限公司</v>
          </cell>
          <cell r="M452" t="str">
            <v>劳务派遣</v>
          </cell>
          <cell r="N452" t="str">
            <v>否</v>
          </cell>
          <cell r="O452" t="str">
            <v>否</v>
          </cell>
          <cell r="P452" t="str">
            <v>劳务派遣</v>
          </cell>
          <cell r="Q452" t="str">
            <v>生产类</v>
          </cell>
          <cell r="R452" t="str">
            <v>直接人员</v>
          </cell>
          <cell r="S452">
            <v>45909</v>
          </cell>
          <cell r="T452">
            <v>0</v>
          </cell>
        </row>
        <row r="452">
          <cell r="W452">
            <v>18131725862</v>
          </cell>
        </row>
        <row r="452">
          <cell r="AM452" t="str">
            <v/>
          </cell>
          <cell r="AN452" t="e">
            <v>#VALUE!</v>
          </cell>
        </row>
        <row r="452">
          <cell r="AQ452" t="str">
            <v>河北省黄骅市官庄乡孔韩庄村460号</v>
          </cell>
        </row>
        <row r="453">
          <cell r="C453" t="str">
            <v>邓人郡</v>
          </cell>
          <cell r="D453" t="str">
            <v>男</v>
          </cell>
          <cell r="E453" t="str">
            <v>前台</v>
          </cell>
          <cell r="F453" t="str">
            <v>河北光华荣昌汽车部件有限公司</v>
          </cell>
          <cell r="G453" t="str">
            <v>后视镜事业部</v>
          </cell>
          <cell r="H453" t="str">
            <v>后视镜组装车间</v>
          </cell>
          <cell r="I453" t="str">
            <v>组装工</v>
          </cell>
          <cell r="J453" t="str">
            <v>/</v>
          </cell>
          <cell r="K453" t="str">
            <v>河北</v>
          </cell>
          <cell r="L453" t="str">
            <v>天津宏达翔科技有限公司</v>
          </cell>
          <cell r="M453" t="str">
            <v>劳务派遣</v>
          </cell>
          <cell r="N453" t="str">
            <v>否</v>
          </cell>
          <cell r="O453" t="str">
            <v>否</v>
          </cell>
          <cell r="P453" t="str">
            <v>劳务派遣</v>
          </cell>
          <cell r="Q453" t="str">
            <v>生产类</v>
          </cell>
          <cell r="R453" t="str">
            <v>直接人员</v>
          </cell>
          <cell r="S453">
            <v>45910</v>
          </cell>
          <cell r="T453">
            <v>0</v>
          </cell>
        </row>
        <row r="453">
          <cell r="W453">
            <v>15530741929</v>
          </cell>
          <cell r="X453" t="str">
            <v>邓景顺</v>
          </cell>
          <cell r="Y453">
            <v>13633179349</v>
          </cell>
          <cell r="Z453" t="str">
            <v>中专</v>
          </cell>
          <cell r="AA453">
            <v>2025.06</v>
          </cell>
          <cell r="AB453" t="str">
            <v>黄骅职中</v>
          </cell>
        </row>
        <row r="453">
          <cell r="AJ453" t="str">
            <v>汉</v>
          </cell>
          <cell r="AK453" t="str">
            <v>群众</v>
          </cell>
          <cell r="AL453" t="str">
            <v>未婚</v>
          </cell>
          <cell r="AM453" t="str">
            <v>2008-01-18</v>
          </cell>
          <cell r="AN453">
            <v>17</v>
          </cell>
          <cell r="AO453">
            <v>2025.09</v>
          </cell>
          <cell r="AP453" t="str">
            <v>河北</v>
          </cell>
          <cell r="AQ453" t="str">
            <v>河北省黄骅市常郭镇前王桥村242号</v>
          </cell>
        </row>
        <row r="454">
          <cell r="C454" t="str">
            <v>王永仓</v>
          </cell>
          <cell r="D454" t="str">
            <v>男</v>
          </cell>
          <cell r="E454" t="str">
            <v>前台</v>
          </cell>
          <cell r="F454" t="str">
            <v>河北光华荣昌汽车部件有限公司</v>
          </cell>
          <cell r="G454" t="str">
            <v>座椅事业一部--金属件厂</v>
          </cell>
          <cell r="H454" t="str">
            <v>冲压弯管车间</v>
          </cell>
          <cell r="I454" t="str">
            <v>冲压工</v>
          </cell>
          <cell r="J454" t="str">
            <v>/</v>
          </cell>
          <cell r="K454" t="str">
            <v>河北</v>
          </cell>
          <cell r="L454" t="str">
            <v>沧州众智鑫成人力资源服务有限公司</v>
          </cell>
          <cell r="M454" t="str">
            <v>劳务派遣</v>
          </cell>
          <cell r="N454" t="str">
            <v>否</v>
          </cell>
          <cell r="O454" t="str">
            <v>否</v>
          </cell>
          <cell r="P454" t="str">
            <v>劳务派遣</v>
          </cell>
          <cell r="Q454" t="str">
            <v>生产类</v>
          </cell>
          <cell r="R454" t="str">
            <v>直接人员</v>
          </cell>
          <cell r="S454">
            <v>45911</v>
          </cell>
        </row>
        <row r="454">
          <cell r="W454" t="str">
            <v>15131704715</v>
          </cell>
          <cell r="X454" t="str">
            <v>赵艳</v>
          </cell>
          <cell r="Y454">
            <v>18713204556</v>
          </cell>
        </row>
        <row r="454">
          <cell r="AQ454" t="str">
            <v>河北省沧州市盐山县圣佛镇赵宅村142号</v>
          </cell>
        </row>
        <row r="455">
          <cell r="C455" t="str">
            <v>张浩俊</v>
          </cell>
          <cell r="D455" t="str">
            <v>男</v>
          </cell>
          <cell r="E455" t="str">
            <v>前台</v>
          </cell>
          <cell r="F455" t="str">
            <v>河北光华荣昌汽车部件有限公司</v>
          </cell>
          <cell r="G455" t="str">
            <v>后视镜事业部</v>
          </cell>
          <cell r="H455" t="str">
            <v>后视镜组装车间</v>
          </cell>
          <cell r="I455" t="str">
            <v>组装工</v>
          </cell>
          <cell r="J455" t="str">
            <v>/</v>
          </cell>
          <cell r="K455" t="str">
            <v>河北</v>
          </cell>
          <cell r="L455" t="str">
            <v>天津宏达翔科技有限公司</v>
          </cell>
          <cell r="M455" t="str">
            <v>劳务派遣</v>
          </cell>
          <cell r="N455" t="str">
            <v>否</v>
          </cell>
          <cell r="O455" t="str">
            <v>否</v>
          </cell>
          <cell r="P455" t="str">
            <v>劳务派遣</v>
          </cell>
          <cell r="Q455" t="str">
            <v>生产类</v>
          </cell>
          <cell r="R455" t="str">
            <v>直接人员</v>
          </cell>
          <cell r="S455">
            <v>45913</v>
          </cell>
          <cell r="T455">
            <v>0</v>
          </cell>
        </row>
        <row r="455">
          <cell r="W455">
            <v>17631790201</v>
          </cell>
          <cell r="X455" t="str">
            <v>左海静</v>
          </cell>
          <cell r="Y455">
            <v>15075733977</v>
          </cell>
          <cell r="Z455" t="str">
            <v>中专</v>
          </cell>
          <cell r="AA455" t="str">
            <v>2025.06.30</v>
          </cell>
          <cell r="AB455" t="str">
            <v>黄骅职中</v>
          </cell>
          <cell r="AC455" t="str">
            <v>模具</v>
          </cell>
        </row>
        <row r="455">
          <cell r="AJ455" t="str">
            <v>汉</v>
          </cell>
          <cell r="AK455" t="str">
            <v>群众</v>
          </cell>
          <cell r="AL455" t="str">
            <v>未婚</v>
          </cell>
          <cell r="AM455" t="str">
            <v>2008-01-23</v>
          </cell>
          <cell r="AN455">
            <v>17</v>
          </cell>
          <cell r="AO455">
            <v>2025.07</v>
          </cell>
          <cell r="AP455" t="str">
            <v>河北</v>
          </cell>
          <cell r="AQ455" t="str">
            <v>河北省黄骅市常郭镇西留村163号</v>
          </cell>
        </row>
        <row r="456">
          <cell r="C456" t="str">
            <v>刘美丽</v>
          </cell>
          <cell r="D456" t="str">
            <v>女</v>
          </cell>
          <cell r="E456" t="str">
            <v>前台</v>
          </cell>
          <cell r="F456" t="str">
            <v>河北光华荣昌汽车部件有限公司</v>
          </cell>
          <cell r="G456" t="str">
            <v>后视镜事业部</v>
          </cell>
          <cell r="H456" t="str">
            <v>后视镜组装车间</v>
          </cell>
          <cell r="I456" t="str">
            <v>组装工</v>
          </cell>
          <cell r="J456" t="str">
            <v>/</v>
          </cell>
          <cell r="K456" t="str">
            <v>河北</v>
          </cell>
          <cell r="L456" t="str">
            <v>天津宏达翔科技有限公司</v>
          </cell>
          <cell r="M456" t="str">
            <v>劳务派遣</v>
          </cell>
          <cell r="N456" t="str">
            <v>否</v>
          </cell>
          <cell r="O456" t="str">
            <v>否</v>
          </cell>
          <cell r="P456" t="str">
            <v>劳务派遣</v>
          </cell>
          <cell r="Q456" t="str">
            <v>生产类</v>
          </cell>
          <cell r="R456" t="str">
            <v>直接人员</v>
          </cell>
          <cell r="S456">
            <v>45913</v>
          </cell>
          <cell r="T456">
            <v>0</v>
          </cell>
        </row>
        <row r="456">
          <cell r="W456">
            <v>15028728089</v>
          </cell>
          <cell r="X456" t="str">
            <v>毕培彬</v>
          </cell>
          <cell r="Y456">
            <v>15028728089</v>
          </cell>
          <cell r="Z456" t="str">
            <v>高中</v>
          </cell>
        </row>
        <row r="456">
          <cell r="AB456" t="str">
            <v>河间第四中学</v>
          </cell>
        </row>
        <row r="456">
          <cell r="AJ456" t="str">
            <v>汉</v>
          </cell>
          <cell r="AK456" t="str">
            <v>群众</v>
          </cell>
          <cell r="AL456" t="str">
            <v>未婚</v>
          </cell>
          <cell r="AM456" t="str">
            <v>1979-10-11</v>
          </cell>
          <cell r="AN456">
            <v>46</v>
          </cell>
          <cell r="AO456">
            <v>2003</v>
          </cell>
          <cell r="AP456" t="str">
            <v>河北</v>
          </cell>
          <cell r="AQ456" t="str">
            <v>河北省沧
县崔尔庄镇相国庄村162号</v>
          </cell>
        </row>
        <row r="457">
          <cell r="C457" t="str">
            <v>于海波</v>
          </cell>
          <cell r="D457" t="str">
            <v>男</v>
          </cell>
          <cell r="E457" t="str">
            <v>前台</v>
          </cell>
          <cell r="F457" t="str">
            <v>河北光华荣昌汽车部件有限公司</v>
          </cell>
          <cell r="G457" t="str">
            <v>座椅事业一部--座椅厂</v>
          </cell>
          <cell r="H457" t="str">
            <v>发泡车间</v>
          </cell>
          <cell r="I457" t="str">
            <v>发泡工</v>
          </cell>
          <cell r="J457" t="str">
            <v>/</v>
          </cell>
          <cell r="K457" t="str">
            <v>河北</v>
          </cell>
          <cell r="L457" t="str">
            <v>天佑人力</v>
          </cell>
          <cell r="M457" t="str">
            <v>劳务派遣</v>
          </cell>
          <cell r="N457" t="str">
            <v>否</v>
          </cell>
          <cell r="O457" t="str">
            <v>否</v>
          </cell>
          <cell r="P457" t="str">
            <v>劳务派遣</v>
          </cell>
          <cell r="Q457" t="str">
            <v>生产类</v>
          </cell>
          <cell r="R457" t="str">
            <v>直接人员</v>
          </cell>
          <cell r="S457">
            <v>45916</v>
          </cell>
          <cell r="T457">
            <v>0</v>
          </cell>
        </row>
        <row r="457">
          <cell r="W457">
            <v>18346552918</v>
          </cell>
        </row>
        <row r="457">
          <cell r="AM457" t="str">
            <v>1975-10-05</v>
          </cell>
          <cell r="AN457">
            <v>50</v>
          </cell>
        </row>
        <row r="457">
          <cell r="AP457" t="str">
            <v>黑龙江</v>
          </cell>
          <cell r="AQ457" t="str">
            <v>哈尔滨市</v>
          </cell>
        </row>
        <row r="458">
          <cell r="C458" t="str">
            <v>黄贞川</v>
          </cell>
          <cell r="D458" t="str">
            <v>男</v>
          </cell>
          <cell r="E458" t="str">
            <v>前台</v>
          </cell>
          <cell r="F458" t="str">
            <v>河北光华荣昌汽车部件有限公司</v>
          </cell>
          <cell r="G458" t="str">
            <v>座椅事业一部--座椅厂</v>
          </cell>
          <cell r="H458" t="str">
            <v>发泡车间</v>
          </cell>
          <cell r="I458" t="str">
            <v>发泡工</v>
          </cell>
          <cell r="J458" t="str">
            <v>/</v>
          </cell>
          <cell r="K458" t="str">
            <v>河北</v>
          </cell>
          <cell r="L458" t="str">
            <v>天佑人力</v>
          </cell>
          <cell r="M458" t="str">
            <v>劳务派遣</v>
          </cell>
          <cell r="N458" t="str">
            <v>否</v>
          </cell>
          <cell r="O458" t="str">
            <v>否</v>
          </cell>
          <cell r="P458" t="str">
            <v>劳务派遣</v>
          </cell>
          <cell r="Q458" t="str">
            <v>生产类</v>
          </cell>
          <cell r="R458" t="str">
            <v>直接人员</v>
          </cell>
          <cell r="S458">
            <v>45916</v>
          </cell>
          <cell r="T458">
            <v>0</v>
          </cell>
        </row>
        <row r="458">
          <cell r="W458">
            <v>19315627993</v>
          </cell>
        </row>
        <row r="458">
          <cell r="AM458" t="str">
            <v>1986-10-16</v>
          </cell>
          <cell r="AN458">
            <v>39</v>
          </cell>
        </row>
        <row r="458">
          <cell r="AP458" t="str">
            <v>山东</v>
          </cell>
          <cell r="AQ458" t="str">
            <v>山东省烟台市</v>
          </cell>
        </row>
        <row r="459">
          <cell r="C459" t="str">
            <v>刘红元</v>
          </cell>
          <cell r="D459" t="str">
            <v>女</v>
          </cell>
          <cell r="E459" t="str">
            <v>前台</v>
          </cell>
          <cell r="F459" t="str">
            <v>河北光华荣昌汽车部件有限公司</v>
          </cell>
          <cell r="G459" t="str">
            <v>后视镜事业部</v>
          </cell>
          <cell r="H459" t="str">
            <v>后视镜组装车间</v>
          </cell>
          <cell r="I459" t="str">
            <v>组装工</v>
          </cell>
          <cell r="J459" t="str">
            <v>/</v>
          </cell>
          <cell r="K459" t="str">
            <v>河北</v>
          </cell>
          <cell r="L459" t="str">
            <v>沧州鸿创人力资源服务有限公司</v>
          </cell>
          <cell r="M459" t="str">
            <v>劳务派遣</v>
          </cell>
          <cell r="N459" t="str">
            <v>否</v>
          </cell>
          <cell r="O459" t="str">
            <v>否</v>
          </cell>
          <cell r="P459" t="str">
            <v>劳务派遣</v>
          </cell>
          <cell r="Q459" t="str">
            <v>生产类</v>
          </cell>
          <cell r="R459" t="str">
            <v>直接人员</v>
          </cell>
          <cell r="S459">
            <v>45914</v>
          </cell>
          <cell r="T459">
            <v>0</v>
          </cell>
        </row>
        <row r="459">
          <cell r="W459">
            <v>19133701000</v>
          </cell>
        </row>
        <row r="459">
          <cell r="AM459" t="str">
            <v>1988-09-30</v>
          </cell>
          <cell r="AN459">
            <v>37</v>
          </cell>
        </row>
        <row r="459">
          <cell r="AQ459" t="str">
            <v>河北省黄骅市滕庄子乡南王曼村189号</v>
          </cell>
        </row>
        <row r="460">
          <cell r="C460" t="str">
            <v>胡占扬</v>
          </cell>
          <cell r="D460" t="str">
            <v>男</v>
          </cell>
          <cell r="E460" t="str">
            <v>前台</v>
          </cell>
          <cell r="F460" t="str">
            <v>河北光华荣昌汽车部件有限公司</v>
          </cell>
          <cell r="G460" t="str">
            <v>座椅事业一部--座椅厂</v>
          </cell>
          <cell r="H460" t="str">
            <v>座椅总装车间</v>
          </cell>
          <cell r="I460" t="str">
            <v>组装工</v>
          </cell>
          <cell r="J460" t="str">
            <v>/</v>
          </cell>
          <cell r="K460" t="str">
            <v>河北</v>
          </cell>
          <cell r="L460" t="str">
            <v>沧州众智鑫成人力资源服务有限公司</v>
          </cell>
          <cell r="M460" t="str">
            <v>劳务派遣</v>
          </cell>
          <cell r="N460" t="str">
            <v>否</v>
          </cell>
          <cell r="O460" t="str">
            <v>否</v>
          </cell>
          <cell r="P460" t="str">
            <v>劳务派遣</v>
          </cell>
          <cell r="Q460" t="str">
            <v>生产类</v>
          </cell>
          <cell r="R460" t="str">
            <v>直接人员</v>
          </cell>
          <cell r="S460">
            <v>45915</v>
          </cell>
          <cell r="T460">
            <v>0</v>
          </cell>
        </row>
        <row r="460">
          <cell r="W460">
            <v>17333781711</v>
          </cell>
          <cell r="X460" t="str">
            <v>刘淑霞</v>
          </cell>
          <cell r="Y460">
            <v>15028608272</v>
          </cell>
        </row>
        <row r="460">
          <cell r="AM460" t="str">
            <v>2002-03-06</v>
          </cell>
          <cell r="AN460">
            <v>23</v>
          </cell>
        </row>
        <row r="460">
          <cell r="AQ460" t="str">
            <v>河北省黄骅市常郭镇王庄村85号</v>
          </cell>
        </row>
        <row r="461">
          <cell r="C461" t="str">
            <v>田家旭</v>
          </cell>
          <cell r="D461" t="str">
            <v>男</v>
          </cell>
          <cell r="E461" t="str">
            <v>前台</v>
          </cell>
          <cell r="F461" t="str">
            <v>河北光华荣昌汽车部件有限公司</v>
          </cell>
          <cell r="G461" t="str">
            <v>后视镜事业部</v>
          </cell>
          <cell r="H461" t="str">
            <v>后视镜组装车间</v>
          </cell>
          <cell r="I461" t="str">
            <v>组装工</v>
          </cell>
          <cell r="J461" t="str">
            <v>/</v>
          </cell>
          <cell r="K461" t="str">
            <v>河北</v>
          </cell>
          <cell r="L461" t="str">
            <v>天津宏达翔科技有限公司</v>
          </cell>
          <cell r="M461" t="str">
            <v>劳务派遣</v>
          </cell>
          <cell r="N461" t="str">
            <v>否</v>
          </cell>
          <cell r="O461" t="str">
            <v>否</v>
          </cell>
          <cell r="P461" t="str">
            <v>劳务派遣</v>
          </cell>
          <cell r="Q461" t="str">
            <v>生产类</v>
          </cell>
          <cell r="R461" t="str">
            <v>直接人员</v>
          </cell>
          <cell r="S461">
            <v>45916</v>
          </cell>
          <cell r="T461">
            <v>0</v>
          </cell>
        </row>
        <row r="461">
          <cell r="W461">
            <v>17370951678</v>
          </cell>
          <cell r="X461" t="str">
            <v>田从良</v>
          </cell>
          <cell r="Y461">
            <v>13483735716</v>
          </cell>
          <cell r="Z461" t="str">
            <v>大专</v>
          </cell>
          <cell r="AA461">
            <v>2026.6</v>
          </cell>
          <cell r="AB461" t="str">
            <v>河北工业职业技术学校</v>
          </cell>
          <cell r="AC461" t="str">
            <v>大数据与会计</v>
          </cell>
          <cell r="AD461" t="str">
            <v>统招</v>
          </cell>
          <cell r="AE461" t="str">
            <v>大专</v>
          </cell>
          <cell r="AF461">
            <v>2026.6</v>
          </cell>
          <cell r="AG461" t="str">
            <v>河北工业职业技术学校</v>
          </cell>
          <cell r="AH461" t="str">
            <v>大数据与会计</v>
          </cell>
          <cell r="AI461" t="str">
            <v>统招</v>
          </cell>
          <cell r="AJ461" t="str">
            <v>汉</v>
          </cell>
          <cell r="AK461" t="str">
            <v>群众</v>
          </cell>
          <cell r="AL461" t="str">
            <v>未婚</v>
          </cell>
          <cell r="AM461" t="str">
            <v>2004-10-08</v>
          </cell>
          <cell r="AN461">
            <v>21</v>
          </cell>
          <cell r="AO461">
            <v>2023</v>
          </cell>
          <cell r="AP461" t="str">
            <v>河北</v>
          </cell>
          <cell r="AQ461" t="str">
            <v>河北省黄骅市羊儿庄镇小马庄村16号</v>
          </cell>
        </row>
        <row r="462">
          <cell r="C462" t="str">
            <v>张瑞丽</v>
          </cell>
          <cell r="D462" t="str">
            <v>女</v>
          </cell>
          <cell r="E462" t="str">
            <v>前台</v>
          </cell>
          <cell r="F462" t="str">
            <v>河北光华荣昌汽车部件有限公司</v>
          </cell>
          <cell r="G462" t="str">
            <v>座椅事业一部--金属件厂</v>
          </cell>
          <cell r="H462" t="str">
            <v>电泳车间</v>
          </cell>
          <cell r="I462" t="str">
            <v>挂件工</v>
          </cell>
          <cell r="J462" t="str">
            <v>/</v>
          </cell>
          <cell r="K462" t="str">
            <v>河北</v>
          </cell>
          <cell r="L462" t="str">
            <v>沧州鸿创人力资源服务有限公司</v>
          </cell>
          <cell r="M462" t="str">
            <v>劳务派遣</v>
          </cell>
          <cell r="N462" t="str">
            <v>否</v>
          </cell>
          <cell r="O462" t="str">
            <v>否</v>
          </cell>
          <cell r="P462" t="str">
            <v>临时工</v>
          </cell>
          <cell r="Q462" t="str">
            <v>生产类</v>
          </cell>
          <cell r="R462" t="str">
            <v>直接人员</v>
          </cell>
          <cell r="S462">
            <v>45916</v>
          </cell>
          <cell r="T462">
            <v>0</v>
          </cell>
        </row>
        <row r="462">
          <cell r="W462">
            <v>13722705872</v>
          </cell>
        </row>
        <row r="462">
          <cell r="AM462" t="str">
            <v>1973-03-27</v>
          </cell>
          <cell r="AN462">
            <v>52</v>
          </cell>
        </row>
        <row r="462">
          <cell r="AQ462" t="str">
            <v>河北省黄骅市南大港农场六分场十七队52号</v>
          </cell>
        </row>
        <row r="463">
          <cell r="C463" t="str">
            <v>康博</v>
          </cell>
          <cell r="D463" t="str">
            <v>男</v>
          </cell>
          <cell r="E463" t="str">
            <v>前台</v>
          </cell>
          <cell r="F463" t="str">
            <v>河北光华荣昌汽车部件有限公司</v>
          </cell>
          <cell r="G463" t="str">
            <v>座椅事业一部--金属件厂</v>
          </cell>
          <cell r="H463" t="str">
            <v>底座装配车间</v>
          </cell>
          <cell r="I463" t="str">
            <v>组装工</v>
          </cell>
          <cell r="J463" t="str">
            <v>/</v>
          </cell>
          <cell r="K463" t="str">
            <v>河北</v>
          </cell>
          <cell r="L463" t="str">
            <v>沧州众智鑫成人力资源服务有限公司</v>
          </cell>
          <cell r="M463" t="str">
            <v>劳务派遣</v>
          </cell>
          <cell r="N463" t="str">
            <v>否</v>
          </cell>
          <cell r="O463" t="str">
            <v>否</v>
          </cell>
          <cell r="P463" t="str">
            <v>劳务派遣</v>
          </cell>
          <cell r="Q463" t="str">
            <v>生产类</v>
          </cell>
          <cell r="R463" t="str">
            <v>直接人员</v>
          </cell>
          <cell r="S463">
            <v>45917</v>
          </cell>
          <cell r="T463">
            <v>0</v>
          </cell>
        </row>
        <row r="463">
          <cell r="W463">
            <v>15532856631</v>
          </cell>
          <cell r="X463" t="str">
            <v>康金水</v>
          </cell>
          <cell r="Y463">
            <v>18232780557</v>
          </cell>
        </row>
        <row r="463">
          <cell r="AL463" t="str">
            <v>2004-11-27</v>
          </cell>
          <cell r="AM463" t="str">
            <v>2004-11-27</v>
          </cell>
          <cell r="AN463">
            <v>21</v>
          </cell>
        </row>
        <row r="463">
          <cell r="AQ463" t="str">
            <v>河北省黄骅市南排河镇东高头村4319号</v>
          </cell>
        </row>
        <row r="464">
          <cell r="C464" t="str">
            <v>王博</v>
          </cell>
          <cell r="D464" t="str">
            <v>男</v>
          </cell>
          <cell r="E464" t="str">
            <v>前台</v>
          </cell>
          <cell r="F464" t="str">
            <v>河北光华荣昌汽车部件有限公司</v>
          </cell>
          <cell r="G464" t="str">
            <v>座椅事业一部--金属件厂</v>
          </cell>
          <cell r="H464" t="str">
            <v>焊接车间</v>
          </cell>
          <cell r="I464" t="str">
            <v>摆件工</v>
          </cell>
          <cell r="J464" t="str">
            <v>/</v>
          </cell>
          <cell r="K464" t="str">
            <v>河北</v>
          </cell>
          <cell r="L464" t="str">
            <v>天津宏达翔科技有限公司</v>
          </cell>
          <cell r="M464" t="str">
            <v>劳务派遣</v>
          </cell>
          <cell r="N464" t="str">
            <v>否</v>
          </cell>
          <cell r="O464" t="str">
            <v>否</v>
          </cell>
          <cell r="P464" t="str">
            <v>劳务派遣</v>
          </cell>
          <cell r="Q464" t="str">
            <v>生产类</v>
          </cell>
          <cell r="R464" t="str">
            <v>直接人员</v>
          </cell>
          <cell r="S464">
            <v>45918</v>
          </cell>
          <cell r="T464">
            <v>0</v>
          </cell>
        </row>
        <row r="464">
          <cell r="V464" t="str">
            <v>调入</v>
          </cell>
          <cell r="W464">
            <v>19103378242</v>
          </cell>
          <cell r="X464" t="str">
            <v>王帅</v>
          </cell>
          <cell r="Y464" t="str">
            <v>195114897777</v>
          </cell>
          <cell r="Z464" t="str">
            <v>初中</v>
          </cell>
          <cell r="AA464">
            <v>2023</v>
          </cell>
          <cell r="AB464" t="str">
            <v>孟村五中</v>
          </cell>
        </row>
        <row r="464">
          <cell r="AJ464" t="str">
            <v>汉</v>
          </cell>
          <cell r="AK464" t="str">
            <v>群众</v>
          </cell>
          <cell r="AL464" t="str">
            <v>未婚</v>
          </cell>
          <cell r="AM464" t="str">
            <v>2008-08-13</v>
          </cell>
          <cell r="AN464">
            <v>17</v>
          </cell>
          <cell r="AO464">
            <v>2022.08</v>
          </cell>
          <cell r="AP464" t="str">
            <v>河北</v>
          </cell>
          <cell r="AQ464" t="str">
            <v>河北省沧州市孟村回族自治县高寨镇
孙留舍村03120号</v>
          </cell>
        </row>
        <row r="465">
          <cell r="C465" t="str">
            <v>王康玮</v>
          </cell>
          <cell r="D465" t="str">
            <v>男</v>
          </cell>
          <cell r="E465" t="str">
            <v>前台</v>
          </cell>
          <cell r="F465" t="str">
            <v>河北光华荣昌汽车部件有限公司</v>
          </cell>
          <cell r="G465" t="str">
            <v>座椅事业一部--金属件厂</v>
          </cell>
          <cell r="H465" t="str">
            <v>焊接车间</v>
          </cell>
          <cell r="I465" t="str">
            <v>摆件工</v>
          </cell>
          <cell r="J465" t="str">
            <v>/</v>
          </cell>
          <cell r="K465" t="str">
            <v>河北</v>
          </cell>
          <cell r="L465" t="str">
            <v>天津宏达翔科技有限公司</v>
          </cell>
          <cell r="M465" t="str">
            <v>劳务派遣</v>
          </cell>
          <cell r="N465" t="str">
            <v>否</v>
          </cell>
          <cell r="O465" t="str">
            <v>否</v>
          </cell>
          <cell r="P465" t="str">
            <v>劳务派遣</v>
          </cell>
          <cell r="Q465" t="str">
            <v>生产类</v>
          </cell>
          <cell r="R465" t="str">
            <v>直接人员</v>
          </cell>
          <cell r="S465">
            <v>45918</v>
          </cell>
          <cell r="T465">
            <v>0</v>
          </cell>
        </row>
        <row r="465">
          <cell r="V465" t="str">
            <v>调入</v>
          </cell>
          <cell r="W465">
            <v>13831743708</v>
          </cell>
          <cell r="X465" t="str">
            <v>王雪晴</v>
          </cell>
          <cell r="Y465">
            <v>18832791235</v>
          </cell>
          <cell r="Z465" t="str">
            <v>初中</v>
          </cell>
          <cell r="AA465">
            <v>2022</v>
          </cell>
          <cell r="AB465" t="str">
            <v>孟村中学</v>
          </cell>
        </row>
        <row r="465">
          <cell r="AJ465" t="str">
            <v>汉</v>
          </cell>
          <cell r="AK465" t="str">
            <v>群众</v>
          </cell>
          <cell r="AL465" t="str">
            <v>未婚</v>
          </cell>
          <cell r="AM465" t="str">
            <v>2007-12-21</v>
          </cell>
          <cell r="AN465">
            <v>17</v>
          </cell>
          <cell r="AO465">
            <v>2022.08</v>
          </cell>
          <cell r="AP465" t="str">
            <v>河北</v>
          </cell>
          <cell r="AQ465" t="str">
            <v>河北省沧州市孟村回族自治县高寨镇
孙留舍村0101号</v>
          </cell>
        </row>
        <row r="466">
          <cell r="C466" t="str">
            <v>窦浩然</v>
          </cell>
          <cell r="D466" t="str">
            <v>男</v>
          </cell>
          <cell r="E466" t="str">
            <v>前台</v>
          </cell>
          <cell r="F466" t="str">
            <v>河北光华荣昌汽车部件有限公司</v>
          </cell>
          <cell r="G466" t="str">
            <v>座椅事业一部--金属件厂</v>
          </cell>
          <cell r="H466" t="str">
            <v>焊接车间</v>
          </cell>
          <cell r="I466" t="str">
            <v>摆件工</v>
          </cell>
          <cell r="J466" t="str">
            <v>/</v>
          </cell>
          <cell r="K466" t="str">
            <v>河北</v>
          </cell>
          <cell r="L466" t="str">
            <v>天津宏达翔科技有限公司</v>
          </cell>
          <cell r="M466" t="str">
            <v>劳务派遣</v>
          </cell>
          <cell r="N466" t="str">
            <v>否</v>
          </cell>
          <cell r="O466" t="str">
            <v>否</v>
          </cell>
          <cell r="P466" t="str">
            <v>劳务派遣</v>
          </cell>
          <cell r="Q466" t="str">
            <v>生产类</v>
          </cell>
          <cell r="R466" t="str">
            <v>直接人员</v>
          </cell>
          <cell r="S466">
            <v>45918</v>
          </cell>
          <cell r="T466">
            <v>0</v>
          </cell>
        </row>
        <row r="466">
          <cell r="V466" t="str">
            <v>调入</v>
          </cell>
          <cell r="W466">
            <v>13111710961</v>
          </cell>
          <cell r="X466" t="str">
            <v>哥哥</v>
          </cell>
          <cell r="Y466">
            <v>13931736883</v>
          </cell>
          <cell r="Z466" t="str">
            <v>初中</v>
          </cell>
          <cell r="AA466">
            <v>2022</v>
          </cell>
          <cell r="AB466" t="str">
            <v>孟村中学</v>
          </cell>
        </row>
        <row r="466">
          <cell r="AJ466" t="str">
            <v>汉</v>
          </cell>
          <cell r="AK466" t="str">
            <v>群众</v>
          </cell>
          <cell r="AL466" t="str">
            <v>未婚</v>
          </cell>
          <cell r="AM466" t="str">
            <v>2008-02-02</v>
          </cell>
          <cell r="AN466">
            <v>17</v>
          </cell>
          <cell r="AO466">
            <v>2023.08</v>
          </cell>
          <cell r="AP466" t="str">
            <v>河北</v>
          </cell>
          <cell r="AQ466" t="str">
            <v>河北省沧州市孟村回族自治县高寨镇
小文台村1501号</v>
          </cell>
        </row>
        <row r="467">
          <cell r="C467" t="str">
            <v>孔硕</v>
          </cell>
          <cell r="D467" t="str">
            <v>男</v>
          </cell>
          <cell r="E467" t="str">
            <v>前台</v>
          </cell>
          <cell r="F467" t="str">
            <v>河北光华荣昌汽车部件有限公司</v>
          </cell>
          <cell r="G467" t="str">
            <v>座椅事业一部--金属件厂</v>
          </cell>
          <cell r="H467" t="str">
            <v>焊接车间</v>
          </cell>
          <cell r="I467" t="str">
            <v>摆件工</v>
          </cell>
          <cell r="J467" t="str">
            <v>/</v>
          </cell>
          <cell r="K467" t="str">
            <v>河北</v>
          </cell>
          <cell r="L467" t="str">
            <v>联业人力</v>
          </cell>
          <cell r="M467" t="str">
            <v>劳务派遣</v>
          </cell>
          <cell r="N467" t="str">
            <v>否</v>
          </cell>
          <cell r="O467" t="str">
            <v>否</v>
          </cell>
          <cell r="P467" t="str">
            <v>劳务派遣</v>
          </cell>
          <cell r="Q467" t="str">
            <v>生产类</v>
          </cell>
          <cell r="R467" t="str">
            <v>直接人员</v>
          </cell>
          <cell r="S467">
            <v>45918</v>
          </cell>
          <cell r="T467">
            <v>0</v>
          </cell>
        </row>
        <row r="467">
          <cell r="W467">
            <v>13582707250</v>
          </cell>
        </row>
        <row r="467">
          <cell r="AM467" t="str">
            <v/>
          </cell>
          <cell r="AN467" t="e">
            <v>#VALUE!</v>
          </cell>
        </row>
        <row r="468">
          <cell r="C468" t="str">
            <v>薛杨杰</v>
          </cell>
          <cell r="D468" t="str">
            <v>男</v>
          </cell>
          <cell r="E468" t="str">
            <v>前台</v>
          </cell>
          <cell r="F468" t="str">
            <v>河北光华荣昌汽车部件有限公司</v>
          </cell>
          <cell r="G468" t="str">
            <v>座椅事业一部--金属件厂</v>
          </cell>
          <cell r="H468" t="str">
            <v>焊接车间</v>
          </cell>
          <cell r="I468" t="str">
            <v>摆件工</v>
          </cell>
          <cell r="J468" t="str">
            <v>/</v>
          </cell>
          <cell r="K468" t="str">
            <v>河北</v>
          </cell>
          <cell r="L468" t="str">
            <v>联业人力</v>
          </cell>
          <cell r="M468" t="str">
            <v>劳务派遣</v>
          </cell>
          <cell r="N468" t="str">
            <v>否</v>
          </cell>
          <cell r="O468" t="str">
            <v>否</v>
          </cell>
          <cell r="P468" t="str">
            <v>劳务派遣</v>
          </cell>
          <cell r="Q468" t="str">
            <v>生产类</v>
          </cell>
          <cell r="R468" t="str">
            <v>直接人员</v>
          </cell>
          <cell r="S468">
            <v>45918</v>
          </cell>
          <cell r="T468">
            <v>0</v>
          </cell>
        </row>
        <row r="468">
          <cell r="W468">
            <v>15035827548</v>
          </cell>
        </row>
        <row r="468">
          <cell r="AM468" t="str">
            <v/>
          </cell>
          <cell r="AN468" t="e">
            <v>#VALUE!</v>
          </cell>
        </row>
        <row r="469">
          <cell r="C469" t="str">
            <v>单凤琴</v>
          </cell>
          <cell r="D469" t="str">
            <v>女</v>
          </cell>
          <cell r="E469" t="str">
            <v>前台</v>
          </cell>
          <cell r="F469" t="str">
            <v>河北光华荣昌汽车部件有限公司</v>
          </cell>
          <cell r="G469" t="str">
            <v>座椅事业一部--座椅厂</v>
          </cell>
          <cell r="H469" t="str">
            <v>座椅总装车间</v>
          </cell>
          <cell r="I469" t="str">
            <v>组装工</v>
          </cell>
          <cell r="J469" t="str">
            <v>/</v>
          </cell>
          <cell r="K469" t="str">
            <v>河北</v>
          </cell>
          <cell r="L469" t="str">
            <v>联业人力</v>
          </cell>
          <cell r="M469" t="str">
            <v>劳务派遣</v>
          </cell>
          <cell r="N469" t="str">
            <v>否</v>
          </cell>
          <cell r="O469" t="str">
            <v>否</v>
          </cell>
          <cell r="P469" t="str">
            <v>劳务派遣</v>
          </cell>
          <cell r="Q469" t="str">
            <v>生产类</v>
          </cell>
          <cell r="R469" t="str">
            <v>直接人员</v>
          </cell>
          <cell r="S469">
            <v>45918</v>
          </cell>
          <cell r="T469">
            <v>0</v>
          </cell>
        </row>
        <row r="469">
          <cell r="W469">
            <v>19331728758</v>
          </cell>
        </row>
        <row r="469">
          <cell r="Y469">
            <v>19932283290</v>
          </cell>
        </row>
        <row r="469">
          <cell r="AM469" t="str">
            <v>1979-02-14</v>
          </cell>
          <cell r="AN469">
            <v>46</v>
          </cell>
        </row>
        <row r="469">
          <cell r="AQ469" t="str">
            <v>海兴县张会亭乡魏庄村</v>
          </cell>
        </row>
        <row r="470">
          <cell r="C470" t="str">
            <v>康国芹</v>
          </cell>
          <cell r="D470" t="str">
            <v>女</v>
          </cell>
          <cell r="E470" t="str">
            <v>前台</v>
          </cell>
          <cell r="F470" t="str">
            <v>河北光华荣昌汽车部件有限公司</v>
          </cell>
          <cell r="G470" t="str">
            <v>座椅事业一部--座椅厂</v>
          </cell>
          <cell r="H470" t="str">
            <v>座椅总装车间</v>
          </cell>
          <cell r="I470" t="str">
            <v>组装工</v>
          </cell>
          <cell r="J470" t="str">
            <v>/</v>
          </cell>
          <cell r="K470" t="str">
            <v>河北</v>
          </cell>
          <cell r="L470" t="str">
            <v>联业人力</v>
          </cell>
          <cell r="M470" t="str">
            <v>劳务派遣</v>
          </cell>
          <cell r="N470" t="str">
            <v>否</v>
          </cell>
          <cell r="O470" t="str">
            <v>否</v>
          </cell>
          <cell r="P470" t="str">
            <v>劳务派遣</v>
          </cell>
          <cell r="Q470" t="str">
            <v>生产类</v>
          </cell>
          <cell r="R470" t="str">
            <v>直接人员</v>
          </cell>
          <cell r="S470">
            <v>45918</v>
          </cell>
          <cell r="T470">
            <v>0</v>
          </cell>
        </row>
        <row r="470">
          <cell r="W470">
            <v>13463744857</v>
          </cell>
        </row>
        <row r="470">
          <cell r="AM470" t="str">
            <v/>
          </cell>
          <cell r="AN470" t="e">
            <v>#VALUE!</v>
          </cell>
        </row>
        <row r="471">
          <cell r="C471" t="str">
            <v>刘瑞红</v>
          </cell>
          <cell r="D471" t="str">
            <v>女</v>
          </cell>
          <cell r="E471" t="str">
            <v>前台</v>
          </cell>
          <cell r="F471" t="str">
            <v>河北光华荣昌汽车部件有限公司</v>
          </cell>
          <cell r="G471" t="str">
            <v>后视镜事业部</v>
          </cell>
          <cell r="H471" t="str">
            <v>注塑车间</v>
          </cell>
          <cell r="I471" t="str">
            <v>操作工</v>
          </cell>
          <cell r="J471" t="str">
            <v>/</v>
          </cell>
          <cell r="K471" t="str">
            <v>河北</v>
          </cell>
          <cell r="L471" t="str">
            <v>沧州众智鑫成人力资源服务有限公司</v>
          </cell>
          <cell r="M471" t="str">
            <v>劳务派遣</v>
          </cell>
          <cell r="N471" t="str">
            <v>否</v>
          </cell>
          <cell r="O471" t="str">
            <v>否</v>
          </cell>
          <cell r="P471" t="str">
            <v>劳务派遣</v>
          </cell>
          <cell r="Q471" t="str">
            <v>生产类</v>
          </cell>
          <cell r="R471" t="str">
            <v>直接人员</v>
          </cell>
          <cell r="S471">
            <v>45920</v>
          </cell>
          <cell r="T471">
            <v>0</v>
          </cell>
        </row>
        <row r="471">
          <cell r="W471">
            <v>18203379301</v>
          </cell>
          <cell r="X471" t="str">
            <v>高建平</v>
          </cell>
          <cell r="Y471">
            <v>15832718123</v>
          </cell>
          <cell r="Z471" t="str">
            <v>初中</v>
          </cell>
        </row>
        <row r="471">
          <cell r="AM471" t="str">
            <v>1980-05-14</v>
          </cell>
          <cell r="AN471">
            <v>45</v>
          </cell>
        </row>
        <row r="471">
          <cell r="AQ471" t="str">
            <v>河北省沧州市海兴县赵毛陶镇吕吴褚村174号</v>
          </cell>
        </row>
        <row r="472">
          <cell r="C472" t="str">
            <v>陈蕊</v>
          </cell>
          <cell r="D472" t="str">
            <v>女</v>
          </cell>
          <cell r="E472" t="str">
            <v>前台</v>
          </cell>
          <cell r="F472" t="str">
            <v>河北光华荣昌汽车部件有限公司</v>
          </cell>
          <cell r="G472" t="str">
            <v>后视镜事业部</v>
          </cell>
          <cell r="H472" t="str">
            <v>注塑车间</v>
          </cell>
          <cell r="I472" t="str">
            <v>操作工</v>
          </cell>
          <cell r="J472" t="str">
            <v>/</v>
          </cell>
          <cell r="K472" t="str">
            <v>河北</v>
          </cell>
          <cell r="L472" t="str">
            <v>天津宏达翔科技有限公司</v>
          </cell>
          <cell r="M472" t="str">
            <v>劳务派遣</v>
          </cell>
          <cell r="N472" t="str">
            <v>否</v>
          </cell>
          <cell r="O472" t="str">
            <v>否</v>
          </cell>
          <cell r="P472" t="str">
            <v>劳务派遣</v>
          </cell>
          <cell r="Q472" t="str">
            <v>生产类</v>
          </cell>
          <cell r="R472" t="str">
            <v>直接人员</v>
          </cell>
          <cell r="S472">
            <v>45920</v>
          </cell>
          <cell r="T472">
            <v>0</v>
          </cell>
        </row>
        <row r="472">
          <cell r="W472">
            <v>19263301256</v>
          </cell>
          <cell r="X472" t="str">
            <v>李洋</v>
          </cell>
          <cell r="Y472">
            <v>13731702431</v>
          </cell>
          <cell r="Z472" t="str">
            <v>初中</v>
          </cell>
          <cell r="AA472">
            <v>2015</v>
          </cell>
          <cell r="AB472" t="str">
            <v>盐山三中</v>
          </cell>
        </row>
        <row r="472">
          <cell r="AJ472" t="str">
            <v>汉</v>
          </cell>
          <cell r="AK472" t="str">
            <v>群众</v>
          </cell>
          <cell r="AL472" t="str">
            <v>已婚</v>
          </cell>
          <cell r="AM472" t="str">
            <v>1999-03-16</v>
          </cell>
          <cell r="AN472">
            <v>26</v>
          </cell>
          <cell r="AO472">
            <v>2016</v>
          </cell>
          <cell r="AP472" t="str">
            <v>河北</v>
          </cell>
          <cell r="AQ472" t="str">
            <v>河北省沧州市盐山县圣佛镇陈庄村118号</v>
          </cell>
        </row>
        <row r="473">
          <cell r="C473" t="str">
            <v>齐建卫</v>
          </cell>
          <cell r="D473" t="str">
            <v>男</v>
          </cell>
          <cell r="E473" t="str">
            <v>前台</v>
          </cell>
          <cell r="F473" t="str">
            <v>河北光华荣昌汽车部件有限公司</v>
          </cell>
          <cell r="G473" t="str">
            <v>座椅事业一部--座椅厂</v>
          </cell>
          <cell r="H473" t="str">
            <v>座椅总装车间</v>
          </cell>
          <cell r="I473" t="str">
            <v>组装工</v>
          </cell>
          <cell r="J473" t="str">
            <v>/</v>
          </cell>
          <cell r="K473" t="str">
            <v>河北</v>
          </cell>
          <cell r="L473" t="str">
            <v>天津宏达翔科技有限公司</v>
          </cell>
          <cell r="M473" t="str">
            <v>劳务派遣</v>
          </cell>
          <cell r="N473" t="str">
            <v>否</v>
          </cell>
          <cell r="O473" t="str">
            <v>否</v>
          </cell>
          <cell r="P473" t="str">
            <v>劳务派遣</v>
          </cell>
          <cell r="Q473" t="str">
            <v>生产类</v>
          </cell>
          <cell r="R473" t="str">
            <v>直接人员</v>
          </cell>
          <cell r="S473">
            <v>45921</v>
          </cell>
          <cell r="T473">
            <v>0</v>
          </cell>
        </row>
        <row r="473">
          <cell r="W473">
            <v>18832768868</v>
          </cell>
          <cell r="X473" t="str">
            <v>冯静</v>
          </cell>
          <cell r="Y473">
            <v>13932788551</v>
          </cell>
          <cell r="Z473" t="str">
            <v>初中</v>
          </cell>
          <cell r="AA473">
            <v>1997</v>
          </cell>
          <cell r="AB473" t="str">
            <v>王寺中学</v>
          </cell>
        </row>
        <row r="473">
          <cell r="AJ473" t="str">
            <v>汉</v>
          </cell>
          <cell r="AK473" t="str">
            <v>群众</v>
          </cell>
          <cell r="AL473" t="str">
            <v>未婚</v>
          </cell>
          <cell r="AM473" t="str">
            <v>1979-10-16</v>
          </cell>
          <cell r="AN473">
            <v>46</v>
          </cell>
          <cell r="AO473">
            <v>2000</v>
          </cell>
          <cell r="AP473" t="str">
            <v>河北</v>
          </cell>
          <cell r="AQ473" t="str">
            <v>河北省沧州市南皮县王寺镇王寺村0859号</v>
          </cell>
        </row>
        <row r="474">
          <cell r="C474" t="str">
            <v>米博轩</v>
          </cell>
          <cell r="D474" t="str">
            <v>男</v>
          </cell>
          <cell r="E474" t="str">
            <v>中台</v>
          </cell>
          <cell r="F474" t="str">
            <v>河北箫驰公司</v>
          </cell>
          <cell r="G474" t="str">
            <v>河北箫驰公司</v>
          </cell>
          <cell r="H474" t="str">
            <v>箫驰公司</v>
          </cell>
          <cell r="I474" t="str">
            <v>组装工</v>
          </cell>
          <cell r="J474" t="str">
            <v>/</v>
          </cell>
          <cell r="K474" t="str">
            <v>河北</v>
          </cell>
          <cell r="L474" t="str">
            <v>天津宏达翔科技有限公司</v>
          </cell>
          <cell r="M474" t="str">
            <v>劳务派遣</v>
          </cell>
          <cell r="N474" t="str">
            <v>否</v>
          </cell>
          <cell r="O474" t="str">
            <v>否</v>
          </cell>
          <cell r="P474" t="str">
            <v>劳务派遣</v>
          </cell>
          <cell r="Q474" t="str">
            <v>生产类</v>
          </cell>
          <cell r="R474" t="str">
            <v>直接人员</v>
          </cell>
          <cell r="S474">
            <v>45922</v>
          </cell>
          <cell r="T474">
            <v>0</v>
          </cell>
        </row>
        <row r="474">
          <cell r="W474">
            <v>18632725775</v>
          </cell>
          <cell r="X474" t="str">
            <v>刘宁</v>
          </cell>
          <cell r="Y474">
            <v>15531751575</v>
          </cell>
          <cell r="Z474" t="str">
            <v>初中</v>
          </cell>
          <cell r="AA474">
            <v>2025.06</v>
          </cell>
          <cell r="AB474" t="str">
            <v>黄骅中学</v>
          </cell>
        </row>
        <row r="474">
          <cell r="AJ474" t="str">
            <v>汉</v>
          </cell>
          <cell r="AK474" t="str">
            <v>群众</v>
          </cell>
          <cell r="AL474" t="str">
            <v>未婚</v>
          </cell>
          <cell r="AM474" t="str">
            <v>2009-03-04</v>
          </cell>
          <cell r="AN474">
            <v>16</v>
          </cell>
          <cell r="AO474" t="str">
            <v>2025.09.</v>
          </cell>
          <cell r="AP474" t="str">
            <v>河北</v>
          </cell>
          <cell r="AQ474" t="str">
            <v>河北省黄骅市常郭镇中留村83号</v>
          </cell>
        </row>
        <row r="475">
          <cell r="C475" t="str">
            <v>张宝珠</v>
          </cell>
          <cell r="D475" t="str">
            <v>男</v>
          </cell>
          <cell r="E475" t="str">
            <v>前台</v>
          </cell>
          <cell r="F475" t="str">
            <v>河北光华荣昌汽车部件有限公司</v>
          </cell>
          <cell r="G475" t="str">
            <v>座椅事业一部--座椅厂</v>
          </cell>
          <cell r="H475" t="str">
            <v>座椅总装车间</v>
          </cell>
          <cell r="I475" t="str">
            <v>组装工</v>
          </cell>
          <cell r="J475" t="str">
            <v>/</v>
          </cell>
          <cell r="K475" t="str">
            <v>河北</v>
          </cell>
          <cell r="L475" t="str">
            <v>沧州鸿创人力资源服务有限公司</v>
          </cell>
          <cell r="M475" t="str">
            <v>劳务派遣</v>
          </cell>
          <cell r="N475" t="str">
            <v>否</v>
          </cell>
          <cell r="O475" t="str">
            <v>否</v>
          </cell>
          <cell r="P475" t="str">
            <v>劳务派遣</v>
          </cell>
          <cell r="Q475" t="str">
            <v>生产类</v>
          </cell>
          <cell r="R475" t="str">
            <v>直接人员</v>
          </cell>
          <cell r="S475">
            <v>45922</v>
          </cell>
          <cell r="T475">
            <v>0</v>
          </cell>
        </row>
        <row r="475">
          <cell r="W475">
            <v>17333735348</v>
          </cell>
        </row>
        <row r="475">
          <cell r="AM475" t="str">
            <v>2007-02-24</v>
          </cell>
          <cell r="AN475">
            <v>18</v>
          </cell>
        </row>
        <row r="475">
          <cell r="AQ475" t="str">
            <v>河北省黄骅市羊二庄镇张赵村50号</v>
          </cell>
        </row>
        <row r="476">
          <cell r="C476" t="str">
            <v>杨航睿</v>
          </cell>
          <cell r="D476" t="str">
            <v>男</v>
          </cell>
          <cell r="E476" t="str">
            <v>前台</v>
          </cell>
          <cell r="F476" t="str">
            <v>河北光华荣昌汽车部件有限公司</v>
          </cell>
          <cell r="G476" t="str">
            <v>座椅事业一部--金属件厂</v>
          </cell>
          <cell r="H476" t="str">
            <v>底座装配车间</v>
          </cell>
          <cell r="I476" t="str">
            <v>组装工</v>
          </cell>
          <cell r="J476" t="str">
            <v>/</v>
          </cell>
          <cell r="K476" t="str">
            <v>河北</v>
          </cell>
          <cell r="L476" t="str">
            <v>天津宏达翔科技有限公司</v>
          </cell>
          <cell r="M476" t="str">
            <v>劳务派遣</v>
          </cell>
          <cell r="N476" t="str">
            <v>否</v>
          </cell>
          <cell r="O476" t="str">
            <v>否</v>
          </cell>
          <cell r="P476" t="str">
            <v>劳务派遣</v>
          </cell>
          <cell r="Q476" t="str">
            <v>生产类</v>
          </cell>
          <cell r="R476" t="str">
            <v>直接人员</v>
          </cell>
          <cell r="S476">
            <v>45922</v>
          </cell>
          <cell r="T476">
            <v>0</v>
          </cell>
        </row>
        <row r="476">
          <cell r="W476">
            <v>13930715757</v>
          </cell>
          <cell r="X476" t="str">
            <v>王璇</v>
          </cell>
          <cell r="Y476">
            <v>13931710717</v>
          </cell>
          <cell r="Z476" t="str">
            <v>初中</v>
          </cell>
          <cell r="AA476">
            <v>2025</v>
          </cell>
          <cell r="AB476" t="str">
            <v>盐山中学</v>
          </cell>
        </row>
        <row r="476">
          <cell r="AJ476" t="str">
            <v>汉</v>
          </cell>
          <cell r="AK476" t="str">
            <v>群众</v>
          </cell>
          <cell r="AL476" t="str">
            <v>未婚</v>
          </cell>
          <cell r="AM476" t="str">
            <v>2009-08-19</v>
          </cell>
          <cell r="AN476">
            <v>16</v>
          </cell>
          <cell r="AO476">
            <v>45901</v>
          </cell>
          <cell r="AP476" t="str">
            <v>河北</v>
          </cell>
          <cell r="AQ476" t="str">
            <v>河北省沧州市盐山县盐山镇吴庄村405号</v>
          </cell>
        </row>
        <row r="477">
          <cell r="C477" t="str">
            <v>刘金汭</v>
          </cell>
          <cell r="D477" t="str">
            <v>男</v>
          </cell>
          <cell r="E477" t="str">
            <v>前台</v>
          </cell>
          <cell r="F477" t="str">
            <v>河北光华荣昌汽车部件有限公司</v>
          </cell>
          <cell r="G477" t="str">
            <v>座椅事业一部--金属件厂</v>
          </cell>
          <cell r="H477" t="str">
            <v>底座装配车间</v>
          </cell>
          <cell r="I477" t="str">
            <v>组装工</v>
          </cell>
          <cell r="J477" t="str">
            <v>/</v>
          </cell>
          <cell r="K477" t="str">
            <v>河北</v>
          </cell>
          <cell r="L477" t="str">
            <v>天津宏达翔科技有限公司</v>
          </cell>
          <cell r="M477" t="str">
            <v>劳务派遣</v>
          </cell>
          <cell r="N477" t="str">
            <v>否</v>
          </cell>
          <cell r="O477" t="str">
            <v>否</v>
          </cell>
          <cell r="P477" t="str">
            <v>劳务派遣</v>
          </cell>
          <cell r="Q477" t="str">
            <v>生产类</v>
          </cell>
          <cell r="R477" t="str">
            <v>直接人员</v>
          </cell>
          <cell r="S477">
            <v>45922</v>
          </cell>
          <cell r="T477">
            <v>0</v>
          </cell>
        </row>
        <row r="477">
          <cell r="W477">
            <v>19833195677</v>
          </cell>
          <cell r="X477" t="str">
            <v>杨淑珍</v>
          </cell>
          <cell r="Y477">
            <v>15131736339</v>
          </cell>
          <cell r="Z477" t="str">
            <v>高中</v>
          </cell>
          <cell r="AA477">
            <v>2025.07</v>
          </cell>
          <cell r="AB477" t="str">
            <v>南大港中学</v>
          </cell>
        </row>
        <row r="477">
          <cell r="AJ477" t="str">
            <v>汉</v>
          </cell>
          <cell r="AK477" t="str">
            <v>群众</v>
          </cell>
          <cell r="AL477" t="str">
            <v>未婚</v>
          </cell>
          <cell r="AM477" t="str">
            <v>2007-08-01</v>
          </cell>
          <cell r="AN477">
            <v>18</v>
          </cell>
          <cell r="AO477" t="str">
            <v>2025.08.23</v>
          </cell>
          <cell r="AP477" t="str">
            <v>河北</v>
          </cell>
          <cell r="AQ477" t="str">
            <v>河北省黄骅市南大港农场一分场
东南一组115号</v>
          </cell>
        </row>
        <row r="478">
          <cell r="C478" t="str">
            <v>王国红</v>
          </cell>
          <cell r="D478" t="str">
            <v>女</v>
          </cell>
          <cell r="E478" t="str">
            <v>前台</v>
          </cell>
          <cell r="F478" t="str">
            <v>河北光华荣昌汽车部件有限公司</v>
          </cell>
          <cell r="G478" t="str">
            <v>后视镜事业部</v>
          </cell>
          <cell r="H478" t="str">
            <v>注塑车间</v>
          </cell>
          <cell r="I478" t="str">
            <v>操作工</v>
          </cell>
          <cell r="J478" t="str">
            <v>/</v>
          </cell>
          <cell r="K478" t="str">
            <v>河北</v>
          </cell>
          <cell r="L478" t="str">
            <v>天津宏达翔科技有限公司</v>
          </cell>
          <cell r="M478" t="str">
            <v>劳务派遣</v>
          </cell>
          <cell r="N478" t="str">
            <v>否</v>
          </cell>
          <cell r="O478" t="str">
            <v>否</v>
          </cell>
          <cell r="P478" t="str">
            <v>劳务派遣</v>
          </cell>
          <cell r="Q478" t="str">
            <v>生产类</v>
          </cell>
          <cell r="R478" t="str">
            <v>直接人员</v>
          </cell>
          <cell r="S478">
            <v>45922</v>
          </cell>
          <cell r="T478">
            <v>0</v>
          </cell>
        </row>
        <row r="478">
          <cell r="W478">
            <v>17692738337</v>
          </cell>
          <cell r="X478" t="str">
            <v>韩思君</v>
          </cell>
          <cell r="Y478">
            <v>17531720662</v>
          </cell>
          <cell r="Z478" t="str">
            <v>初中</v>
          </cell>
          <cell r="AA478">
            <v>1991</v>
          </cell>
          <cell r="AB478" t="str">
            <v>盐山中学</v>
          </cell>
        </row>
        <row r="478">
          <cell r="AJ478" t="str">
            <v>汉</v>
          </cell>
          <cell r="AK478" t="str">
            <v>群众</v>
          </cell>
          <cell r="AL478" t="str">
            <v>已婚</v>
          </cell>
          <cell r="AM478" t="str">
            <v>1975-06-07</v>
          </cell>
          <cell r="AN478">
            <v>50</v>
          </cell>
          <cell r="AO478">
            <v>2002</v>
          </cell>
          <cell r="AP478" t="str">
            <v>河北</v>
          </cell>
          <cell r="AQ478" t="str">
            <v>河北省沧州市盐山县小庄乡李长提村409号</v>
          </cell>
        </row>
        <row r="479">
          <cell r="C479" t="str">
            <v>李秀花</v>
          </cell>
          <cell r="D479" t="str">
            <v>女</v>
          </cell>
          <cell r="E479" t="str">
            <v>前台</v>
          </cell>
          <cell r="F479" t="str">
            <v>河北光华荣昌汽车部件有限公司</v>
          </cell>
          <cell r="G479" t="str">
            <v>后视镜事业部</v>
          </cell>
          <cell r="H479" t="str">
            <v>注塑车间</v>
          </cell>
          <cell r="I479" t="str">
            <v>操作工</v>
          </cell>
          <cell r="J479" t="str">
            <v>/</v>
          </cell>
          <cell r="K479" t="str">
            <v>河北</v>
          </cell>
          <cell r="L479" t="str">
            <v>天津宏达翔科技有限公司</v>
          </cell>
          <cell r="M479" t="str">
            <v>劳务派遣</v>
          </cell>
          <cell r="N479" t="str">
            <v>否</v>
          </cell>
          <cell r="O479" t="str">
            <v>否</v>
          </cell>
          <cell r="P479" t="str">
            <v>劳务派遣</v>
          </cell>
          <cell r="Q479" t="str">
            <v>生产类</v>
          </cell>
          <cell r="R479" t="str">
            <v>直接人员</v>
          </cell>
          <cell r="S479">
            <v>45922</v>
          </cell>
          <cell r="T479">
            <v>0</v>
          </cell>
        </row>
        <row r="479">
          <cell r="W479">
            <v>18632714927</v>
          </cell>
          <cell r="X479" t="str">
            <v>王洪兴</v>
          </cell>
          <cell r="Y479">
            <v>18632773149</v>
          </cell>
          <cell r="Z479" t="str">
            <v>初中</v>
          </cell>
          <cell r="AA479">
            <v>1997</v>
          </cell>
          <cell r="AB479" t="str">
            <v>孟村中学</v>
          </cell>
        </row>
        <row r="479">
          <cell r="AJ479" t="str">
            <v>汉</v>
          </cell>
          <cell r="AK479" t="str">
            <v>群众</v>
          </cell>
          <cell r="AL479" t="str">
            <v>已婚</v>
          </cell>
          <cell r="AM479" t="str">
            <v>1978-11-04</v>
          </cell>
          <cell r="AN479">
            <v>47</v>
          </cell>
          <cell r="AO479">
            <v>2000</v>
          </cell>
          <cell r="AP479" t="str">
            <v>河北</v>
          </cell>
          <cell r="AQ479" t="str">
            <v>河北省黄骅市常郭镇王芹地村135号</v>
          </cell>
        </row>
        <row r="480">
          <cell r="C480" t="str">
            <v>史军民</v>
          </cell>
          <cell r="D480" t="str">
            <v>男</v>
          </cell>
          <cell r="E480" t="str">
            <v>前台</v>
          </cell>
          <cell r="F480" t="str">
            <v>河北光华荣昌汽车部件有限公司</v>
          </cell>
          <cell r="G480" t="str">
            <v>座椅事业一部--座椅厂</v>
          </cell>
          <cell r="H480" t="str">
            <v>发泡车间</v>
          </cell>
          <cell r="I480" t="str">
            <v>发泡工</v>
          </cell>
          <cell r="J480" t="str">
            <v>/</v>
          </cell>
          <cell r="K480" t="str">
            <v>河北</v>
          </cell>
          <cell r="L480" t="str">
            <v>天津宏达翔科技有限公司</v>
          </cell>
          <cell r="M480" t="str">
            <v>劳务派遣</v>
          </cell>
          <cell r="N480" t="str">
            <v>否</v>
          </cell>
          <cell r="O480" t="str">
            <v>否</v>
          </cell>
          <cell r="P480" t="str">
            <v>临时工</v>
          </cell>
          <cell r="Q480" t="str">
            <v>生产类</v>
          </cell>
          <cell r="R480" t="str">
            <v>直接人员</v>
          </cell>
          <cell r="S480">
            <v>45922</v>
          </cell>
          <cell r="T480">
            <v>0</v>
          </cell>
        </row>
        <row r="480">
          <cell r="W480">
            <v>13920802549</v>
          </cell>
          <cell r="X480" t="str">
            <v>孙海娟</v>
          </cell>
          <cell r="Y480">
            <v>15822645348</v>
          </cell>
          <cell r="Z480" t="str">
            <v>初中</v>
          </cell>
          <cell r="AA480">
            <v>1989</v>
          </cell>
          <cell r="AB480" t="str">
            <v>邯郸中学</v>
          </cell>
        </row>
        <row r="480">
          <cell r="AJ480" t="str">
            <v>汉</v>
          </cell>
          <cell r="AK480" t="str">
            <v>群众</v>
          </cell>
          <cell r="AL480" t="str">
            <v>已婚</v>
          </cell>
          <cell r="AM480" t="str">
            <v>1973-10-14</v>
          </cell>
          <cell r="AN480">
            <v>52</v>
          </cell>
          <cell r="AO480">
            <v>1990</v>
          </cell>
          <cell r="AP480" t="str">
            <v>河北</v>
          </cell>
          <cell r="AQ480" t="str">
            <v>河北省邯郸市魏县东代固镇北张庄村710号</v>
          </cell>
        </row>
        <row r="481">
          <cell r="C481" t="str">
            <v>宗晓雄</v>
          </cell>
          <cell r="D481" t="str">
            <v>男</v>
          </cell>
          <cell r="E481" t="str">
            <v>前台</v>
          </cell>
          <cell r="F481" t="str">
            <v>河北光华荣昌汽车部件有限公司</v>
          </cell>
          <cell r="G481" t="str">
            <v>座椅事业一部--金属件厂</v>
          </cell>
          <cell r="H481" t="str">
            <v>焊接车间</v>
          </cell>
          <cell r="I481" t="str">
            <v>摆件工</v>
          </cell>
          <cell r="J481" t="str">
            <v>/</v>
          </cell>
          <cell r="K481" t="str">
            <v>河北</v>
          </cell>
          <cell r="L481" t="str">
            <v>沧州鸿创人力资源服务有限公司</v>
          </cell>
          <cell r="M481" t="str">
            <v>劳务派遣</v>
          </cell>
          <cell r="N481" t="str">
            <v>否</v>
          </cell>
          <cell r="O481" t="str">
            <v>否</v>
          </cell>
          <cell r="P481" t="str">
            <v>临时工</v>
          </cell>
          <cell r="Q481" t="str">
            <v>生产类</v>
          </cell>
          <cell r="R481" t="str">
            <v>直接人员</v>
          </cell>
          <cell r="S481">
            <v>45923</v>
          </cell>
          <cell r="T481">
            <v>0</v>
          </cell>
        </row>
        <row r="481">
          <cell r="W481">
            <v>19233279435</v>
          </cell>
        </row>
        <row r="481">
          <cell r="AM481" t="str">
            <v>2005-12-12</v>
          </cell>
          <cell r="AN481">
            <v>19</v>
          </cell>
        </row>
        <row r="481">
          <cell r="AQ481" t="str">
            <v>河北省黄骅市旧城镇阚庄村165号</v>
          </cell>
        </row>
        <row r="482">
          <cell r="C482" t="str">
            <v>张淑敏</v>
          </cell>
          <cell r="D482" t="str">
            <v>女</v>
          </cell>
          <cell r="E482" t="str">
            <v>前台</v>
          </cell>
          <cell r="F482" t="str">
            <v>河北光华荣昌汽车部件有限公司</v>
          </cell>
          <cell r="G482" t="str">
            <v>座椅事业一部--金属件厂</v>
          </cell>
          <cell r="H482" t="str">
            <v>焊接车间</v>
          </cell>
          <cell r="I482" t="str">
            <v>焊工</v>
          </cell>
          <cell r="J482" t="str">
            <v>/</v>
          </cell>
          <cell r="K482" t="str">
            <v>河北</v>
          </cell>
          <cell r="L482" t="str">
            <v>沧州鸿创人力资源服务有限公司</v>
          </cell>
          <cell r="M482" t="str">
            <v>劳务派遣</v>
          </cell>
          <cell r="N482" t="str">
            <v>否</v>
          </cell>
          <cell r="O482" t="str">
            <v>否</v>
          </cell>
          <cell r="P482" t="str">
            <v>临时工</v>
          </cell>
          <cell r="Q482" t="str">
            <v>生产类</v>
          </cell>
          <cell r="R482" t="str">
            <v>直接人员</v>
          </cell>
          <cell r="S482">
            <v>45924</v>
          </cell>
          <cell r="T482">
            <v>0</v>
          </cell>
        </row>
        <row r="482">
          <cell r="W482">
            <v>15832713536</v>
          </cell>
        </row>
        <row r="482">
          <cell r="AM482" t="str">
            <v>1980-03-14</v>
          </cell>
          <cell r="AN482">
            <v>45</v>
          </cell>
        </row>
        <row r="482">
          <cell r="AQ482" t="str">
            <v>河北省黄骅市腾庄子乡大浪白村280号</v>
          </cell>
        </row>
        <row r="483">
          <cell r="C483" t="str">
            <v>孙国强</v>
          </cell>
          <cell r="D483" t="str">
            <v>男</v>
          </cell>
          <cell r="E483" t="str">
            <v>前台</v>
          </cell>
          <cell r="F483" t="str">
            <v>河北光华荣昌汽车部件有限公司</v>
          </cell>
          <cell r="G483" t="str">
            <v>后视镜事业部</v>
          </cell>
          <cell r="H483" t="str">
            <v>后视镜组装车间</v>
          </cell>
          <cell r="I483" t="str">
            <v>组装工</v>
          </cell>
          <cell r="J483" t="str">
            <v>/</v>
          </cell>
          <cell r="K483" t="str">
            <v>河北</v>
          </cell>
          <cell r="L483" t="str">
            <v>沧州鸿创人力资源服务有限公司</v>
          </cell>
          <cell r="M483" t="str">
            <v>劳务派遣</v>
          </cell>
          <cell r="N483" t="str">
            <v>否</v>
          </cell>
          <cell r="O483" t="str">
            <v>否</v>
          </cell>
          <cell r="P483" t="str">
            <v>劳务派遣</v>
          </cell>
          <cell r="Q483" t="str">
            <v>生产类</v>
          </cell>
          <cell r="R483" t="str">
            <v>直接人员</v>
          </cell>
          <cell r="S483">
            <v>45924</v>
          </cell>
          <cell r="T483">
            <v>0</v>
          </cell>
          <cell r="U483">
            <v>45931</v>
          </cell>
          <cell r="V483" t="str">
            <v>调入</v>
          </cell>
          <cell r="W483">
            <v>18733703586</v>
          </cell>
        </row>
        <row r="483">
          <cell r="AM483" t="str">
            <v>2008-03-16</v>
          </cell>
          <cell r="AN483">
            <v>17</v>
          </cell>
        </row>
        <row r="483">
          <cell r="AQ483" t="str">
            <v>河北省黄骅市中捷农场六里灶村72号</v>
          </cell>
        </row>
        <row r="484">
          <cell r="C484" t="str">
            <v>郭力玮</v>
          </cell>
          <cell r="D484" t="str">
            <v>男</v>
          </cell>
          <cell r="E484" t="str">
            <v>前台</v>
          </cell>
          <cell r="F484" t="str">
            <v>河北光华荣昌汽车部件有限公司</v>
          </cell>
          <cell r="G484" t="str">
            <v>座椅事业一部--金属件厂</v>
          </cell>
          <cell r="H484" t="str">
            <v>冲压弯管车间</v>
          </cell>
          <cell r="I484" t="str">
            <v>前工序操作工</v>
          </cell>
          <cell r="J484" t="str">
            <v>/</v>
          </cell>
          <cell r="K484" t="str">
            <v>河北</v>
          </cell>
          <cell r="L484" t="str">
            <v>天津宏达翔科技有限公司</v>
          </cell>
          <cell r="M484" t="str">
            <v>劳务派遣</v>
          </cell>
          <cell r="N484" t="str">
            <v>否</v>
          </cell>
          <cell r="O484" t="str">
            <v>否</v>
          </cell>
          <cell r="P484" t="str">
            <v>劳务派遣</v>
          </cell>
          <cell r="Q484" t="str">
            <v>生产类</v>
          </cell>
          <cell r="R484" t="str">
            <v>直接人员</v>
          </cell>
          <cell r="S484">
            <v>45925</v>
          </cell>
          <cell r="T484">
            <v>0</v>
          </cell>
        </row>
        <row r="484">
          <cell r="W484">
            <v>15832791329</v>
          </cell>
          <cell r="X484" t="str">
            <v>郭子玲</v>
          </cell>
          <cell r="Y484">
            <v>13127390707</v>
          </cell>
          <cell r="Z484" t="str">
            <v>中专</v>
          </cell>
          <cell r="AA484">
            <v>2025</v>
          </cell>
          <cell r="AB484" t="str">
            <v>天津市经济学校</v>
          </cell>
        </row>
        <row r="484">
          <cell r="AJ484" t="str">
            <v>汉</v>
          </cell>
          <cell r="AK484" t="str">
            <v>群众</v>
          </cell>
          <cell r="AL484" t="str">
            <v>未婚</v>
          </cell>
          <cell r="AM484" t="str">
            <v>2006-09-14</v>
          </cell>
          <cell r="AN484">
            <v>19</v>
          </cell>
          <cell r="AO484">
            <v>2024.05</v>
          </cell>
          <cell r="AP484" t="str">
            <v>河北</v>
          </cell>
          <cell r="AQ484" t="str">
            <v>河北黄骅市齐家务乡同东村001号</v>
          </cell>
        </row>
        <row r="485">
          <cell r="C485" t="str">
            <v>韩明朝</v>
          </cell>
          <cell r="D485" t="str">
            <v>男</v>
          </cell>
          <cell r="E485" t="str">
            <v>前台</v>
          </cell>
          <cell r="F485" t="str">
            <v>河北光华荣昌汽车部件有限公司</v>
          </cell>
          <cell r="G485" t="str">
            <v>座椅事业一部--金属件厂</v>
          </cell>
          <cell r="H485" t="str">
            <v>制造技术部-TPM</v>
          </cell>
          <cell r="I485" t="str">
            <v>设备维修</v>
          </cell>
          <cell r="J485" t="str">
            <v>/</v>
          </cell>
          <cell r="K485" t="str">
            <v>河北</v>
          </cell>
          <cell r="L485" t="str">
            <v>天津宏达翔科技有限公司</v>
          </cell>
          <cell r="M485" t="str">
            <v>劳务派遣</v>
          </cell>
          <cell r="N485" t="str">
            <v>是</v>
          </cell>
          <cell r="O485" t="str">
            <v>否</v>
          </cell>
          <cell r="P485" t="str">
            <v>劳务派遣</v>
          </cell>
          <cell r="Q485" t="str">
            <v>生产类</v>
          </cell>
          <cell r="R485" t="str">
            <v>直接人员</v>
          </cell>
          <cell r="S485">
            <v>45926</v>
          </cell>
          <cell r="T485">
            <v>0</v>
          </cell>
        </row>
        <row r="485">
          <cell r="W485">
            <v>13831758180</v>
          </cell>
          <cell r="X485" t="str">
            <v>王之英</v>
          </cell>
          <cell r="Y485">
            <v>15932740224</v>
          </cell>
          <cell r="Z485" t="str">
            <v>中专</v>
          </cell>
          <cell r="AA485">
            <v>35217</v>
          </cell>
          <cell r="AB485" t="str">
            <v>辛集职中</v>
          </cell>
          <cell r="AC485" t="str">
            <v>机电一体化</v>
          </cell>
          <cell r="AD485" t="str">
            <v>统招</v>
          </cell>
          <cell r="AE485" t="str">
            <v>中专</v>
          </cell>
          <cell r="AF485">
            <v>35217</v>
          </cell>
          <cell r="AG485" t="str">
            <v>辛集职中</v>
          </cell>
          <cell r="AH485" t="str">
            <v>机电一体化</v>
          </cell>
          <cell r="AI485" t="str">
            <v>统招</v>
          </cell>
          <cell r="AJ485" t="str">
            <v>汉</v>
          </cell>
          <cell r="AK485" t="str">
            <v>群众</v>
          </cell>
          <cell r="AL485" t="str">
            <v>已婚</v>
          </cell>
          <cell r="AM485" t="str">
            <v>1976-02-10</v>
          </cell>
          <cell r="AN485">
            <v>49</v>
          </cell>
          <cell r="AO485">
            <v>35247</v>
          </cell>
          <cell r="AP485" t="str">
            <v>河北</v>
          </cell>
          <cell r="AQ485" t="str">
            <v>河北省沧州市海兴县香坊乡小韩庄村101号</v>
          </cell>
        </row>
        <row r="486">
          <cell r="C486" t="str">
            <v>张清良</v>
          </cell>
          <cell r="D486" t="str">
            <v>男</v>
          </cell>
          <cell r="E486" t="str">
            <v>前台</v>
          </cell>
          <cell r="F486" t="str">
            <v>河北光华荣昌汽车部件有限公司</v>
          </cell>
          <cell r="G486" t="str">
            <v>座椅事业一部--金属件厂</v>
          </cell>
          <cell r="H486" t="str">
            <v>电泳车间</v>
          </cell>
          <cell r="I486" t="str">
            <v>挂件工</v>
          </cell>
          <cell r="J486" t="str">
            <v>/</v>
          </cell>
          <cell r="K486" t="str">
            <v>河北</v>
          </cell>
          <cell r="L486" t="str">
            <v>天津宏达翔科技有限公司</v>
          </cell>
          <cell r="M486" t="str">
            <v>劳务派遣</v>
          </cell>
          <cell r="N486" t="str">
            <v>否</v>
          </cell>
          <cell r="O486" t="str">
            <v>否</v>
          </cell>
          <cell r="P486" t="str">
            <v>劳务派遣</v>
          </cell>
          <cell r="Q486" t="str">
            <v>生产类</v>
          </cell>
          <cell r="R486" t="str">
            <v>直接人员</v>
          </cell>
          <cell r="S486">
            <v>45926</v>
          </cell>
          <cell r="T486">
            <v>0</v>
          </cell>
          <cell r="U486">
            <v>45945</v>
          </cell>
          <cell r="V486" t="str">
            <v>调入</v>
          </cell>
        </row>
        <row r="486">
          <cell r="X486" t="str">
            <v>佟让</v>
          </cell>
          <cell r="Y486">
            <v>19233175077</v>
          </cell>
          <cell r="Z486" t="str">
            <v>初中</v>
          </cell>
          <cell r="AA486">
            <v>1990</v>
          </cell>
          <cell r="AB486" t="str">
            <v>五七中学</v>
          </cell>
        </row>
        <row r="486">
          <cell r="AM486" t="str">
            <v/>
          </cell>
          <cell r="AN486" t="e">
            <v>#VALUE!</v>
          </cell>
        </row>
        <row r="487">
          <cell r="C487" t="str">
            <v>王文超</v>
          </cell>
          <cell r="D487" t="str">
            <v>男</v>
          </cell>
          <cell r="E487" t="str">
            <v>前台</v>
          </cell>
          <cell r="F487" t="str">
            <v>河北光华荣昌汽车部件有限公司</v>
          </cell>
          <cell r="G487" t="str">
            <v>后视镜事业部</v>
          </cell>
          <cell r="H487" t="str">
            <v>后视镜组装车间</v>
          </cell>
          <cell r="I487" t="str">
            <v>组装工</v>
          </cell>
          <cell r="J487" t="str">
            <v>/</v>
          </cell>
          <cell r="K487" t="str">
            <v>河北</v>
          </cell>
          <cell r="L487" t="str">
            <v>沧州鸿创人力资源服务有限公司</v>
          </cell>
          <cell r="M487" t="str">
            <v>劳务派遣</v>
          </cell>
          <cell r="N487" t="str">
            <v>否</v>
          </cell>
          <cell r="O487" t="str">
            <v>否</v>
          </cell>
          <cell r="P487" t="str">
            <v>劳务派遣</v>
          </cell>
          <cell r="Q487" t="str">
            <v>生产类</v>
          </cell>
          <cell r="R487" t="str">
            <v>直接人员</v>
          </cell>
          <cell r="S487">
            <v>45926</v>
          </cell>
          <cell r="T487">
            <v>0</v>
          </cell>
        </row>
        <row r="487">
          <cell r="W487">
            <v>13932710606</v>
          </cell>
        </row>
        <row r="487">
          <cell r="AM487" t="str">
            <v>1989-10-18</v>
          </cell>
          <cell r="AN487">
            <v>36</v>
          </cell>
        </row>
        <row r="487">
          <cell r="AQ487" t="str">
            <v>河北省黄骅市振兴大街鑫鑫家园小区6号楼4单元402室</v>
          </cell>
        </row>
        <row r="488">
          <cell r="C488" t="str">
            <v>魏琴</v>
          </cell>
          <cell r="D488" t="str">
            <v>女</v>
          </cell>
          <cell r="E488" t="str">
            <v>前台</v>
          </cell>
          <cell r="F488" t="str">
            <v>河北光华荣昌汽车部件有限公司</v>
          </cell>
          <cell r="G488" t="str">
            <v>后视镜事业部</v>
          </cell>
          <cell r="H488" t="str">
            <v>注塑车间</v>
          </cell>
          <cell r="I488" t="str">
            <v>操作工</v>
          </cell>
          <cell r="J488" t="str">
            <v>/</v>
          </cell>
          <cell r="K488" t="str">
            <v>河北</v>
          </cell>
          <cell r="L488" t="str">
            <v>天津宏达翔科技有限公司</v>
          </cell>
          <cell r="M488" t="str">
            <v>劳务派遣</v>
          </cell>
          <cell r="N488" t="str">
            <v>否</v>
          </cell>
          <cell r="O488" t="str">
            <v>否</v>
          </cell>
          <cell r="P488" t="str">
            <v>劳务派遣</v>
          </cell>
          <cell r="Q488" t="str">
            <v>生产类</v>
          </cell>
          <cell r="R488" t="str">
            <v>直接人员</v>
          </cell>
          <cell r="S488">
            <v>45927</v>
          </cell>
          <cell r="T488">
            <v>0</v>
          </cell>
        </row>
        <row r="488">
          <cell r="W488">
            <v>15103274097</v>
          </cell>
        </row>
        <row r="488">
          <cell r="AJ488" t="str">
            <v>汉</v>
          </cell>
          <cell r="AK488" t="str">
            <v>群众</v>
          </cell>
          <cell r="AL488" t="str">
            <v>已婚</v>
          </cell>
          <cell r="AM488" t="str">
            <v>1975-09-09</v>
          </cell>
          <cell r="AN488">
            <v>50</v>
          </cell>
          <cell r="AO488">
            <v>1992</v>
          </cell>
          <cell r="AP488" t="str">
            <v>河北</v>
          </cell>
          <cell r="AQ488" t="str">
            <v>河北省黄骅市信誉楼大街四区42号</v>
          </cell>
        </row>
        <row r="489">
          <cell r="C489" t="str">
            <v>韩淑华</v>
          </cell>
          <cell r="D489" t="str">
            <v>女</v>
          </cell>
          <cell r="E489" t="str">
            <v>前台</v>
          </cell>
          <cell r="F489" t="str">
            <v>河北光华荣昌汽车部件有限公司</v>
          </cell>
          <cell r="G489" t="str">
            <v>座椅事业一部--金属件厂</v>
          </cell>
          <cell r="H489" t="str">
            <v>焊接车间</v>
          </cell>
          <cell r="I489" t="str">
            <v>摆件工</v>
          </cell>
          <cell r="J489" t="str">
            <v>/</v>
          </cell>
          <cell r="K489" t="str">
            <v>河北</v>
          </cell>
          <cell r="L489" t="str">
            <v>联业人力</v>
          </cell>
          <cell r="M489" t="str">
            <v>劳务派遣</v>
          </cell>
          <cell r="N489" t="str">
            <v>否</v>
          </cell>
          <cell r="O489" t="str">
            <v>否</v>
          </cell>
          <cell r="P489" t="str">
            <v>劳务派遣</v>
          </cell>
          <cell r="Q489" t="str">
            <v>生产类</v>
          </cell>
          <cell r="R489" t="str">
            <v>直接人员</v>
          </cell>
          <cell r="S489">
            <v>45927</v>
          </cell>
          <cell r="T489">
            <v>0</v>
          </cell>
        </row>
        <row r="489">
          <cell r="W489">
            <v>18730799830</v>
          </cell>
        </row>
        <row r="489">
          <cell r="AM489" t="str">
            <v/>
          </cell>
          <cell r="AN489" t="e">
            <v>#VALUE!</v>
          </cell>
        </row>
        <row r="490">
          <cell r="C490" t="str">
            <v>刘秋颖</v>
          </cell>
          <cell r="D490" t="str">
            <v>女</v>
          </cell>
          <cell r="E490" t="str">
            <v>前台</v>
          </cell>
          <cell r="F490" t="str">
            <v>河北光华荣昌汽车部件有限公司</v>
          </cell>
          <cell r="G490" t="str">
            <v>座椅事业一部--座椅厂</v>
          </cell>
          <cell r="H490" t="str">
            <v>发泡车间</v>
          </cell>
          <cell r="I490" t="str">
            <v>发泡工</v>
          </cell>
          <cell r="J490" t="str">
            <v>/</v>
          </cell>
          <cell r="K490" t="str">
            <v>河北</v>
          </cell>
          <cell r="L490" t="str">
            <v>联业人力</v>
          </cell>
          <cell r="M490" t="str">
            <v>劳务派遣</v>
          </cell>
          <cell r="N490" t="str">
            <v>否</v>
          </cell>
          <cell r="O490" t="str">
            <v>否</v>
          </cell>
          <cell r="P490" t="str">
            <v>劳务派遣</v>
          </cell>
          <cell r="Q490" t="str">
            <v>生产类</v>
          </cell>
          <cell r="R490" t="str">
            <v>直接人员</v>
          </cell>
          <cell r="S490">
            <v>45926</v>
          </cell>
          <cell r="T490">
            <v>0</v>
          </cell>
        </row>
        <row r="490">
          <cell r="W490">
            <v>16631710983</v>
          </cell>
        </row>
        <row r="490">
          <cell r="Y490">
            <v>19931786801</v>
          </cell>
        </row>
        <row r="490">
          <cell r="AJ490" t="str">
            <v>汉</v>
          </cell>
          <cell r="AK490" t="str">
            <v>群众</v>
          </cell>
          <cell r="AL490" t="str">
            <v>离异</v>
          </cell>
          <cell r="AM490" t="str">
            <v>1981-09-25</v>
          </cell>
          <cell r="AN490">
            <v>44</v>
          </cell>
        </row>
        <row r="490">
          <cell r="AQ490" t="str">
            <v>河间市瀛洲镇新华路</v>
          </cell>
        </row>
        <row r="491">
          <cell r="C491" t="str">
            <v>姜洪彬</v>
          </cell>
          <cell r="D491" t="str">
            <v>男</v>
          </cell>
          <cell r="E491" t="str">
            <v>前台</v>
          </cell>
          <cell r="F491" t="str">
            <v>河北光华荣昌汽车部件有限公司</v>
          </cell>
          <cell r="G491" t="str">
            <v>座椅事业一部--金属件厂</v>
          </cell>
          <cell r="H491" t="str">
            <v>焊接车间</v>
          </cell>
          <cell r="I491" t="str">
            <v>摆件工</v>
          </cell>
          <cell r="J491" t="str">
            <v>/</v>
          </cell>
          <cell r="K491" t="str">
            <v>河北</v>
          </cell>
          <cell r="L491" t="str">
            <v>联业人力</v>
          </cell>
          <cell r="M491" t="str">
            <v>劳务派遣</v>
          </cell>
          <cell r="N491" t="str">
            <v>否</v>
          </cell>
          <cell r="O491" t="str">
            <v>否</v>
          </cell>
          <cell r="P491" t="str">
            <v>劳务派遣</v>
          </cell>
          <cell r="Q491" t="str">
            <v>生产类</v>
          </cell>
          <cell r="R491" t="str">
            <v>直接人员</v>
          </cell>
          <cell r="S491">
            <v>45927</v>
          </cell>
          <cell r="T491">
            <v>0</v>
          </cell>
        </row>
        <row r="491">
          <cell r="W491">
            <v>15613769820</v>
          </cell>
        </row>
        <row r="491">
          <cell r="AM491" t="str">
            <v/>
          </cell>
          <cell r="AN491" t="e">
            <v>#VALUE!</v>
          </cell>
        </row>
        <row r="492">
          <cell r="C492" t="str">
            <v>孙建硕</v>
          </cell>
          <cell r="D492" t="str">
            <v>男</v>
          </cell>
          <cell r="E492" t="str">
            <v>前台</v>
          </cell>
          <cell r="F492" t="str">
            <v>河北光华荣昌汽车部件有限公司</v>
          </cell>
          <cell r="G492" t="str">
            <v>座椅事业一部--金属件厂</v>
          </cell>
          <cell r="H492" t="str">
            <v>焊接车间</v>
          </cell>
          <cell r="I492" t="str">
            <v>摆件工</v>
          </cell>
          <cell r="J492" t="str">
            <v>/</v>
          </cell>
          <cell r="K492" t="str">
            <v>河北</v>
          </cell>
          <cell r="L492" t="str">
            <v>天津宏达翔科技有限公司</v>
          </cell>
          <cell r="M492" t="str">
            <v>劳务派遣</v>
          </cell>
          <cell r="N492" t="str">
            <v>否</v>
          </cell>
          <cell r="O492" t="str">
            <v>否</v>
          </cell>
          <cell r="P492" t="str">
            <v>劳务派遣</v>
          </cell>
          <cell r="Q492" t="str">
            <v>生产类</v>
          </cell>
          <cell r="R492" t="str">
            <v>直接人员</v>
          </cell>
          <cell r="S492">
            <v>45928</v>
          </cell>
          <cell r="T492">
            <v>0</v>
          </cell>
        </row>
        <row r="492">
          <cell r="W492">
            <v>17692721085</v>
          </cell>
          <cell r="X492" t="str">
            <v>窦贵英</v>
          </cell>
          <cell r="Y492">
            <v>15031713977</v>
          </cell>
          <cell r="Z492" t="str">
            <v>初中</v>
          </cell>
          <cell r="AA492" t="str">
            <v>2025.07.01</v>
          </cell>
          <cell r="AB492" t="str">
            <v>黄骅市第二中学</v>
          </cell>
        </row>
        <row r="492">
          <cell r="AJ492" t="str">
            <v>汉</v>
          </cell>
          <cell r="AK492" t="str">
            <v>群众</v>
          </cell>
          <cell r="AL492" t="str">
            <v>未婚</v>
          </cell>
          <cell r="AM492" t="str">
            <v>2009-05-09</v>
          </cell>
          <cell r="AN492">
            <v>16</v>
          </cell>
          <cell r="AO492">
            <v>2025.07</v>
          </cell>
          <cell r="AP492" t="str">
            <v>河北</v>
          </cell>
          <cell r="AQ492" t="str">
            <v>河北省黄骅市常郭镇大赵村145号</v>
          </cell>
        </row>
        <row r="493">
          <cell r="C493" t="str">
            <v>魏新洋</v>
          </cell>
          <cell r="D493" t="str">
            <v>男</v>
          </cell>
          <cell r="E493" t="str">
            <v>前台</v>
          </cell>
          <cell r="F493" t="str">
            <v>河北光华荣昌汽车部件有限公司</v>
          </cell>
          <cell r="G493" t="str">
            <v>座椅事业一部--座椅厂</v>
          </cell>
          <cell r="H493" t="str">
            <v>发泡车间</v>
          </cell>
          <cell r="I493" t="str">
            <v>发泡工</v>
          </cell>
          <cell r="J493" t="str">
            <v>/</v>
          </cell>
          <cell r="K493" t="str">
            <v>河北</v>
          </cell>
          <cell r="L493" t="str">
            <v>沧州众智鑫成人力资源服务有限公司</v>
          </cell>
          <cell r="M493" t="str">
            <v>劳务派遣</v>
          </cell>
          <cell r="N493" t="str">
            <v>否</v>
          </cell>
          <cell r="O493" t="str">
            <v>否</v>
          </cell>
          <cell r="P493" t="str">
            <v>劳务派遣</v>
          </cell>
          <cell r="Q493" t="str">
            <v>生产类</v>
          </cell>
          <cell r="R493" t="str">
            <v>直接人员</v>
          </cell>
          <cell r="S493">
            <v>45928</v>
          </cell>
          <cell r="T493">
            <v>0</v>
          </cell>
        </row>
        <row r="493">
          <cell r="W493" t="str">
            <v>15533794694</v>
          </cell>
          <cell r="X493" t="str">
            <v>魏小月</v>
          </cell>
          <cell r="Y493">
            <v>15533794694</v>
          </cell>
          <cell r="Z493" t="str">
            <v>中专</v>
          </cell>
          <cell r="AA493" t="str">
            <v>2025年3月22</v>
          </cell>
          <cell r="AB493" t="str">
            <v>保定科技中等专业学校</v>
          </cell>
          <cell r="AC493" t="str">
            <v>机械</v>
          </cell>
        </row>
        <row r="493">
          <cell r="AM493" t="str">
            <v>2007-06-27</v>
          </cell>
          <cell r="AN493">
            <v>18</v>
          </cell>
        </row>
        <row r="493">
          <cell r="AQ493" t="str">
            <v>河北省沧州市黄骅市</v>
          </cell>
        </row>
        <row r="494">
          <cell r="C494" t="str">
            <v>杨海涛</v>
          </cell>
          <cell r="D494" t="str">
            <v>男</v>
          </cell>
          <cell r="E494" t="str">
            <v>前台</v>
          </cell>
          <cell r="F494" t="str">
            <v>河北光华荣昌汽车部件有限公司</v>
          </cell>
          <cell r="G494" t="str">
            <v>座椅事业一部--座椅厂</v>
          </cell>
          <cell r="H494" t="str">
            <v>发泡车间</v>
          </cell>
          <cell r="I494" t="str">
            <v>发泡工</v>
          </cell>
          <cell r="J494" t="str">
            <v>/</v>
          </cell>
          <cell r="K494" t="str">
            <v>河北</v>
          </cell>
          <cell r="L494" t="str">
            <v>联业人力</v>
          </cell>
          <cell r="M494" t="str">
            <v>劳务派遣</v>
          </cell>
          <cell r="N494" t="str">
            <v>否</v>
          </cell>
          <cell r="O494" t="str">
            <v>否</v>
          </cell>
          <cell r="P494" t="str">
            <v>劳务派遣</v>
          </cell>
          <cell r="Q494" t="str">
            <v>生产类</v>
          </cell>
          <cell r="R494" t="str">
            <v>直接人员</v>
          </cell>
          <cell r="S494">
            <v>45928</v>
          </cell>
          <cell r="T494">
            <v>0</v>
          </cell>
        </row>
        <row r="494">
          <cell r="W494">
            <v>18733070316</v>
          </cell>
        </row>
        <row r="494">
          <cell r="Y494">
            <v>18731761287</v>
          </cell>
        </row>
        <row r="494">
          <cell r="AJ494" t="str">
            <v>汉</v>
          </cell>
          <cell r="AK494" t="str">
            <v>群众</v>
          </cell>
          <cell r="AL494" t="str">
            <v>已婚</v>
          </cell>
          <cell r="AM494" t="str">
            <v>1973-11-08</v>
          </cell>
          <cell r="AN494">
            <v>52</v>
          </cell>
        </row>
        <row r="494">
          <cell r="AQ494" t="str">
            <v>沧州市盐山县千镇耿菴村</v>
          </cell>
        </row>
        <row r="495">
          <cell r="C495" t="str">
            <v>李玮</v>
          </cell>
          <cell r="D495" t="str">
            <v>男</v>
          </cell>
          <cell r="E495" t="str">
            <v>前台</v>
          </cell>
          <cell r="F495" t="str">
            <v>河北光华荣昌汽车部件有限公司</v>
          </cell>
          <cell r="G495" t="str">
            <v>后视镜事业部</v>
          </cell>
          <cell r="H495" t="str">
            <v>物料科</v>
          </cell>
          <cell r="I495" t="str">
            <v>上料工</v>
          </cell>
          <cell r="J495" t="str">
            <v>/</v>
          </cell>
          <cell r="K495" t="str">
            <v>河北</v>
          </cell>
          <cell r="L495" t="str">
            <v>天津宏达翔科技有限公司</v>
          </cell>
          <cell r="M495" t="str">
            <v>劳务派遣</v>
          </cell>
          <cell r="N495" t="str">
            <v>否</v>
          </cell>
          <cell r="O495" t="str">
            <v>否</v>
          </cell>
          <cell r="P495" t="str">
            <v>劳务派遣</v>
          </cell>
          <cell r="Q495" t="str">
            <v>生产类</v>
          </cell>
          <cell r="R495" t="str">
            <v>直接人员</v>
          </cell>
          <cell r="S495">
            <v>45929</v>
          </cell>
          <cell r="T495">
            <v>0</v>
          </cell>
        </row>
        <row r="495">
          <cell r="W495">
            <v>13582758240</v>
          </cell>
          <cell r="X495" t="str">
            <v>张娜</v>
          </cell>
          <cell r="Y495">
            <v>15028697804</v>
          </cell>
          <cell r="Z495" t="str">
            <v>大专</v>
          </cell>
          <cell r="AA495">
            <v>2004</v>
          </cell>
          <cell r="AB495" t="str">
            <v>沧州市广播大学</v>
          </cell>
        </row>
        <row r="495">
          <cell r="AJ495" t="str">
            <v>汉</v>
          </cell>
          <cell r="AK495" t="str">
            <v>群众</v>
          </cell>
          <cell r="AL495" t="str">
            <v>已婚</v>
          </cell>
          <cell r="AM495" t="str">
            <v>1984-04-15</v>
          </cell>
          <cell r="AN495">
            <v>41</v>
          </cell>
          <cell r="AO495">
            <v>2004</v>
          </cell>
          <cell r="AP495" t="str">
            <v>河北</v>
          </cell>
          <cell r="AQ495" t="str">
            <v>河北省黄骅市康宁街市杜小区8号</v>
          </cell>
        </row>
        <row r="496">
          <cell r="C496" t="str">
            <v>韩志浩</v>
          </cell>
          <cell r="D496" t="str">
            <v>男</v>
          </cell>
          <cell r="E496" t="str">
            <v>前台</v>
          </cell>
          <cell r="F496" t="str">
            <v>河北光华荣昌汽车部件有限公司</v>
          </cell>
          <cell r="G496" t="str">
            <v>座椅事业一部--座椅厂</v>
          </cell>
          <cell r="H496" t="str">
            <v>座椅总装车间</v>
          </cell>
          <cell r="I496" t="str">
            <v>组装工</v>
          </cell>
          <cell r="J496" t="str">
            <v>/</v>
          </cell>
          <cell r="K496" t="str">
            <v>河北</v>
          </cell>
          <cell r="L496" t="str">
            <v>河北工厂</v>
          </cell>
          <cell r="M496" t="str">
            <v>劳动合同</v>
          </cell>
          <cell r="N496" t="str">
            <v>是</v>
          </cell>
          <cell r="O496" t="str">
            <v>否</v>
          </cell>
          <cell r="P496" t="str">
            <v>正式工</v>
          </cell>
          <cell r="Q496" t="str">
            <v>生产类</v>
          </cell>
          <cell r="R496" t="str">
            <v>直接人员</v>
          </cell>
          <cell r="S496">
            <v>45933</v>
          </cell>
        </row>
        <row r="496">
          <cell r="W496">
            <v>18330705987</v>
          </cell>
          <cell r="X496" t="str">
            <v>赵美华</v>
          </cell>
          <cell r="Y496">
            <v>15532725771</v>
          </cell>
          <cell r="Z496" t="str">
            <v>中专</v>
          </cell>
          <cell r="AA496">
            <v>42887</v>
          </cell>
          <cell r="AB496" t="str">
            <v>黄骅职中</v>
          </cell>
          <cell r="AC496" t="str">
            <v>计算机应用</v>
          </cell>
          <cell r="AD496" t="str">
            <v>统招</v>
          </cell>
          <cell r="AE496" t="str">
            <v>中专</v>
          </cell>
          <cell r="AF496">
            <v>42887</v>
          </cell>
          <cell r="AG496" t="str">
            <v>黄骅职中</v>
          </cell>
          <cell r="AH496" t="str">
            <v>计算机应用</v>
          </cell>
          <cell r="AI496" t="str">
            <v>统招</v>
          </cell>
          <cell r="AJ496" t="str">
            <v>汉</v>
          </cell>
          <cell r="AK496" t="str">
            <v>群众</v>
          </cell>
          <cell r="AL496" t="str">
            <v>已婚</v>
          </cell>
          <cell r="AM496" t="str">
            <v>1998-06-01</v>
          </cell>
          <cell r="AN496">
            <v>27</v>
          </cell>
          <cell r="AO496">
            <v>42979</v>
          </cell>
          <cell r="AP496" t="str">
            <v>河北</v>
          </cell>
          <cell r="AQ496" t="str">
            <v>河北省黄骅市吕桥镇海新村078号</v>
          </cell>
        </row>
        <row r="497">
          <cell r="C497" t="str">
            <v>王娜娜</v>
          </cell>
          <cell r="D497" t="str">
            <v>女</v>
          </cell>
          <cell r="E497" t="str">
            <v>前台</v>
          </cell>
          <cell r="F497" t="str">
            <v>河北光华荣昌汽车部件有限公司</v>
          </cell>
          <cell r="G497" t="str">
            <v>后视镜事业部</v>
          </cell>
          <cell r="H497" t="str">
            <v>后视镜组装车间</v>
          </cell>
          <cell r="I497" t="str">
            <v>组装工</v>
          </cell>
          <cell r="J497" t="str">
            <v>/</v>
          </cell>
          <cell r="K497" t="str">
            <v>河北</v>
          </cell>
          <cell r="L497" t="str">
            <v>河北工厂</v>
          </cell>
          <cell r="M497" t="str">
            <v>劳动合同</v>
          </cell>
          <cell r="N497" t="str">
            <v>是</v>
          </cell>
          <cell r="O497" t="str">
            <v>否</v>
          </cell>
          <cell r="P497" t="str">
            <v>正式工</v>
          </cell>
          <cell r="Q497" t="str">
            <v>生产类</v>
          </cell>
          <cell r="R497" t="str">
            <v>直接人员</v>
          </cell>
          <cell r="S497">
            <v>45939</v>
          </cell>
        </row>
        <row r="497">
          <cell r="W497">
            <v>13582751855</v>
          </cell>
          <cell r="X497" t="str">
            <v>秦跃龙</v>
          </cell>
          <cell r="Y497" t="str">
            <v>15720356088</v>
          </cell>
          <cell r="Z497" t="str">
            <v>高中</v>
          </cell>
          <cell r="AA497">
            <v>38139</v>
          </cell>
          <cell r="AB497" t="str">
            <v>新世纪中学</v>
          </cell>
        </row>
        <row r="497">
          <cell r="AE497" t="str">
            <v>大专</v>
          </cell>
          <cell r="AF497">
            <v>45444</v>
          </cell>
          <cell r="AG497" t="str">
            <v>石家庄理工职业学院</v>
          </cell>
          <cell r="AH497" t="str">
            <v>建筑工程技术</v>
          </cell>
          <cell r="AI497" t="str">
            <v>成考</v>
          </cell>
          <cell r="AJ497" t="str">
            <v>汉</v>
          </cell>
          <cell r="AK497" t="str">
            <v>群众</v>
          </cell>
          <cell r="AL497" t="str">
            <v>已婚</v>
          </cell>
          <cell r="AM497" t="str">
            <v>1984-05-10</v>
          </cell>
          <cell r="AN497">
            <v>41</v>
          </cell>
          <cell r="AO497">
            <v>38899</v>
          </cell>
          <cell r="AP497" t="str">
            <v>河北</v>
          </cell>
          <cell r="AQ497" t="str">
            <v>河北省黄骅市黄骅镇财神庙村167号</v>
          </cell>
        </row>
        <row r="498">
          <cell r="C498" t="str">
            <v>周玉颖</v>
          </cell>
          <cell r="D498" t="str">
            <v>女</v>
          </cell>
          <cell r="E498" t="str">
            <v>前台</v>
          </cell>
          <cell r="F498" t="str">
            <v>河北光华荣昌汽车部件有限公司</v>
          </cell>
          <cell r="G498" t="str">
            <v>座椅事业一部--金属件厂</v>
          </cell>
          <cell r="H498" t="str">
            <v>底座装配车间</v>
          </cell>
          <cell r="I498" t="str">
            <v>组装工</v>
          </cell>
          <cell r="J498" t="str">
            <v>/</v>
          </cell>
          <cell r="K498" t="str">
            <v>河北</v>
          </cell>
          <cell r="L498" t="str">
            <v>河北工厂</v>
          </cell>
          <cell r="M498" t="str">
            <v>劳动合同</v>
          </cell>
          <cell r="N498" t="str">
            <v>是</v>
          </cell>
          <cell r="O498" t="str">
            <v>否</v>
          </cell>
          <cell r="P498" t="str">
            <v>正式工</v>
          </cell>
          <cell r="Q498" t="str">
            <v>生产类</v>
          </cell>
          <cell r="R498" t="str">
            <v>直接人员</v>
          </cell>
          <cell r="S498">
            <v>45939</v>
          </cell>
        </row>
        <row r="498">
          <cell r="W498">
            <v>15690271379</v>
          </cell>
          <cell r="X498" t="str">
            <v>程</v>
          </cell>
          <cell r="Y498" t="str">
            <v>15076702444</v>
          </cell>
          <cell r="Z498" t="str">
            <v>初中</v>
          </cell>
          <cell r="AA498">
            <v>39600</v>
          </cell>
          <cell r="AB498" t="str">
            <v>新世纪中学</v>
          </cell>
        </row>
        <row r="498">
          <cell r="AE498" t="str">
            <v>初中</v>
          </cell>
        </row>
        <row r="498">
          <cell r="AG498" t="str">
            <v>新世纪</v>
          </cell>
        </row>
        <row r="498">
          <cell r="AJ498" t="str">
            <v>汉</v>
          </cell>
          <cell r="AK498" t="str">
            <v>群众</v>
          </cell>
          <cell r="AL498" t="str">
            <v>已婚</v>
          </cell>
          <cell r="AM498" t="str">
            <v>1992-11-29</v>
          </cell>
          <cell r="AN498">
            <v>32</v>
          </cell>
          <cell r="AO498">
            <v>40422</v>
          </cell>
          <cell r="AP498" t="str">
            <v>河北</v>
          </cell>
          <cell r="AQ498" t="str">
            <v>河北省黄骅市吕桥镇王大本村336号</v>
          </cell>
        </row>
        <row r="499">
          <cell r="C499" t="str">
            <v>李家辉</v>
          </cell>
          <cell r="D499" t="str">
            <v>男</v>
          </cell>
          <cell r="E499" t="str">
            <v>前台</v>
          </cell>
          <cell r="F499" t="str">
            <v>河北光华荣昌汽车部件有限公司</v>
          </cell>
          <cell r="G499" t="str">
            <v>座椅事业一部--座椅厂</v>
          </cell>
          <cell r="H499" t="str">
            <v>座椅总装车间</v>
          </cell>
          <cell r="I499" t="str">
            <v>组装工</v>
          </cell>
          <cell r="J499" t="str">
            <v>/</v>
          </cell>
          <cell r="K499" t="str">
            <v>河北</v>
          </cell>
          <cell r="L499" t="str">
            <v>河北工厂</v>
          </cell>
          <cell r="M499" t="str">
            <v>劳动合同</v>
          </cell>
          <cell r="N499" t="str">
            <v>是</v>
          </cell>
          <cell r="O499" t="str">
            <v>否</v>
          </cell>
          <cell r="P499" t="str">
            <v>正式工</v>
          </cell>
          <cell r="Q499" t="str">
            <v>生产类</v>
          </cell>
          <cell r="R499" t="str">
            <v>直接人员</v>
          </cell>
          <cell r="S499">
            <v>45943</v>
          </cell>
        </row>
        <row r="499">
          <cell r="W499">
            <v>15227513298</v>
          </cell>
          <cell r="X499" t="str">
            <v>李景刚</v>
          </cell>
          <cell r="Y499" t="str">
            <v>13784152349</v>
          </cell>
          <cell r="Z499" t="str">
            <v>大专</v>
          </cell>
          <cell r="AA499">
            <v>45444</v>
          </cell>
          <cell r="AB499" t="str">
            <v>渤海理工职业学院</v>
          </cell>
          <cell r="AC499" t="str">
            <v>计算机网络技术</v>
          </cell>
          <cell r="AD499" t="str">
            <v>统招</v>
          </cell>
          <cell r="AE499" t="str">
            <v>大专</v>
          </cell>
          <cell r="AF499">
            <v>45444</v>
          </cell>
          <cell r="AG499" t="str">
            <v>渤海理工职业学院</v>
          </cell>
          <cell r="AH499" t="str">
            <v>计算机网络技术</v>
          </cell>
          <cell r="AI499" t="str">
            <v>统招</v>
          </cell>
          <cell r="AJ499" t="str">
            <v>汉</v>
          </cell>
          <cell r="AK499" t="str">
            <v>群众</v>
          </cell>
          <cell r="AL499" t="str">
            <v>未婚</v>
          </cell>
          <cell r="AM499" t="str">
            <v>2004-02-05</v>
          </cell>
          <cell r="AN499">
            <v>21</v>
          </cell>
          <cell r="AO499">
            <v>45474</v>
          </cell>
          <cell r="AP499" t="str">
            <v>河北</v>
          </cell>
          <cell r="AQ499" t="str">
            <v>河北省沧州市盐山县千童镇南街村</v>
          </cell>
        </row>
        <row r="500">
          <cell r="C500" t="str">
            <v>宋健</v>
          </cell>
          <cell r="D500" t="str">
            <v>男</v>
          </cell>
          <cell r="E500" t="str">
            <v>前台</v>
          </cell>
          <cell r="F500" t="str">
            <v>河北光华荣昌汽车部件有限公司</v>
          </cell>
          <cell r="G500" t="str">
            <v>座椅事业一部--座椅厂</v>
          </cell>
          <cell r="H500" t="str">
            <v>座椅总装车间</v>
          </cell>
          <cell r="I500" t="str">
            <v>组装工</v>
          </cell>
          <cell r="J500" t="str">
            <v>/</v>
          </cell>
          <cell r="K500" t="str">
            <v>河北</v>
          </cell>
          <cell r="L500" t="str">
            <v>河北工厂</v>
          </cell>
          <cell r="M500" t="str">
            <v>劳动合同</v>
          </cell>
          <cell r="N500" t="str">
            <v>是</v>
          </cell>
          <cell r="O500" t="str">
            <v>否</v>
          </cell>
          <cell r="P500" t="str">
            <v>正式工</v>
          </cell>
          <cell r="Q500" t="str">
            <v>生产类</v>
          </cell>
          <cell r="R500" t="str">
            <v>直接人员</v>
          </cell>
          <cell r="S500">
            <v>45942</v>
          </cell>
        </row>
        <row r="500">
          <cell r="W500">
            <v>18232703393</v>
          </cell>
          <cell r="X500" t="str">
            <v>夫妻</v>
          </cell>
          <cell r="Y500" t="str">
            <v>18230178030</v>
          </cell>
          <cell r="Z500" t="str">
            <v>高中</v>
          </cell>
          <cell r="AA500">
            <v>38869</v>
          </cell>
          <cell r="AB500" t="str">
            <v>黄骅中学</v>
          </cell>
        </row>
        <row r="500">
          <cell r="AD500" t="str">
            <v>统招</v>
          </cell>
          <cell r="AE500" t="str">
            <v>高中</v>
          </cell>
        </row>
        <row r="500">
          <cell r="AJ500" t="str">
            <v>汉</v>
          </cell>
          <cell r="AK500" t="str">
            <v>群众</v>
          </cell>
          <cell r="AL500" t="str">
            <v>已婚</v>
          </cell>
          <cell r="AM500" t="str">
            <v>1986-08-03</v>
          </cell>
          <cell r="AN500">
            <v>39</v>
          </cell>
          <cell r="AO500">
            <v>41334</v>
          </cell>
          <cell r="AP500" t="str">
            <v>河北</v>
          </cell>
          <cell r="AQ500" t="str">
            <v>河北省黄骅市滕庄子乡朱里口</v>
          </cell>
        </row>
        <row r="501">
          <cell r="C501" t="str">
            <v>于英娥</v>
          </cell>
          <cell r="D501" t="str">
            <v>女</v>
          </cell>
          <cell r="E501" t="str">
            <v>前台</v>
          </cell>
          <cell r="F501" t="str">
            <v>河北光华荣昌汽车部件有限公司</v>
          </cell>
          <cell r="G501" t="str">
            <v>后视镜事业部</v>
          </cell>
          <cell r="H501" t="str">
            <v>后视镜组装车间</v>
          </cell>
          <cell r="I501" t="str">
            <v>组装工</v>
          </cell>
          <cell r="J501" t="str">
            <v>/</v>
          </cell>
          <cell r="K501" t="str">
            <v>河北</v>
          </cell>
          <cell r="L501" t="str">
            <v>河北工厂</v>
          </cell>
          <cell r="M501" t="str">
            <v>劳动合同</v>
          </cell>
          <cell r="N501" t="str">
            <v>是</v>
          </cell>
          <cell r="O501" t="str">
            <v>否</v>
          </cell>
          <cell r="P501" t="str">
            <v>正式工</v>
          </cell>
          <cell r="Q501" t="str">
            <v>生产类</v>
          </cell>
          <cell r="R501" t="str">
            <v>直接人员</v>
          </cell>
          <cell r="S501">
            <v>45944</v>
          </cell>
        </row>
        <row r="501">
          <cell r="W501">
            <v>15614003460</v>
          </cell>
          <cell r="X501" t="str">
            <v>申广岳</v>
          </cell>
          <cell r="Y501" t="str">
            <v>15100801277</v>
          </cell>
          <cell r="Z501" t="str">
            <v>初中</v>
          </cell>
        </row>
        <row r="501">
          <cell r="AE501" t="str">
            <v>初中</v>
          </cell>
        </row>
        <row r="501">
          <cell r="AJ501" t="str">
            <v>汉</v>
          </cell>
          <cell r="AK501" t="str">
            <v>群众</v>
          </cell>
          <cell r="AL501" t="str">
            <v>已婚</v>
          </cell>
          <cell r="AM501" t="str">
            <v>1983-06-09</v>
          </cell>
          <cell r="AN501">
            <v>42</v>
          </cell>
          <cell r="AO501">
            <v>39264</v>
          </cell>
          <cell r="AP501" t="str">
            <v>河北</v>
          </cell>
          <cell r="AQ501" t="str">
            <v>河北省邯郸市馆陶县魏僧寨镇申街西村150号</v>
          </cell>
        </row>
        <row r="502">
          <cell r="C502" t="str">
            <v>井玲玲</v>
          </cell>
          <cell r="D502" t="str">
            <v>女</v>
          </cell>
          <cell r="E502" t="str">
            <v>前台</v>
          </cell>
          <cell r="F502" t="str">
            <v>河北光华荣昌汽车部件有限公司</v>
          </cell>
          <cell r="G502" t="str">
            <v>后视镜事业部</v>
          </cell>
          <cell r="H502" t="str">
            <v>后视镜组装车间</v>
          </cell>
          <cell r="I502" t="str">
            <v>组装工</v>
          </cell>
          <cell r="J502" t="str">
            <v>/</v>
          </cell>
          <cell r="K502" t="str">
            <v>河北</v>
          </cell>
          <cell r="L502" t="str">
            <v>河北工厂</v>
          </cell>
          <cell r="M502" t="str">
            <v>劳动合同</v>
          </cell>
          <cell r="N502" t="str">
            <v>是</v>
          </cell>
          <cell r="O502" t="str">
            <v>否</v>
          </cell>
          <cell r="P502" t="str">
            <v>正式工</v>
          </cell>
          <cell r="Q502" t="str">
            <v>生产类</v>
          </cell>
          <cell r="R502" t="str">
            <v>直接人员</v>
          </cell>
          <cell r="S502">
            <v>45944</v>
          </cell>
        </row>
        <row r="502">
          <cell r="W502">
            <v>15716882699</v>
          </cell>
          <cell r="X502" t="str">
            <v>王永奎</v>
          </cell>
          <cell r="Y502" t="str">
            <v>18330768977</v>
          </cell>
          <cell r="Z502" t="str">
            <v>初中</v>
          </cell>
          <cell r="AA502">
            <v>38504</v>
          </cell>
          <cell r="AB502" t="str">
            <v>贾像中学</v>
          </cell>
        </row>
        <row r="502">
          <cell r="AE502" t="str">
            <v>初中</v>
          </cell>
        </row>
        <row r="502">
          <cell r="AJ502" t="str">
            <v>汉</v>
          </cell>
          <cell r="AK502" t="str">
            <v>群众</v>
          </cell>
          <cell r="AL502" t="str">
            <v>已婚</v>
          </cell>
          <cell r="AM502" t="str">
            <v>1988-07-12</v>
          </cell>
          <cell r="AN502">
            <v>37</v>
          </cell>
          <cell r="AO502">
            <v>38899</v>
          </cell>
          <cell r="AP502" t="str">
            <v>河北</v>
          </cell>
          <cell r="AQ502" t="str">
            <v>河北省黄骅市旧城镇西大庄村83号</v>
          </cell>
        </row>
        <row r="503">
          <cell r="C503" t="str">
            <v>孙丽杰</v>
          </cell>
          <cell r="D503" t="str">
            <v>女</v>
          </cell>
          <cell r="E503" t="str">
            <v>前台</v>
          </cell>
          <cell r="F503" t="str">
            <v>河北光华荣昌汽车部件有限公司</v>
          </cell>
          <cell r="G503" t="str">
            <v>座椅事业一部--座椅厂</v>
          </cell>
          <cell r="H503" t="str">
            <v>缝纫车间</v>
          </cell>
          <cell r="I503" t="str">
            <v>缝纫工</v>
          </cell>
          <cell r="J503" t="str">
            <v>/</v>
          </cell>
          <cell r="K503" t="str">
            <v>河北</v>
          </cell>
          <cell r="L503" t="str">
            <v>河北工厂</v>
          </cell>
          <cell r="M503" t="str">
            <v>劳动合同</v>
          </cell>
          <cell r="N503" t="str">
            <v>是</v>
          </cell>
          <cell r="O503" t="str">
            <v>否</v>
          </cell>
          <cell r="P503" t="str">
            <v>正式工</v>
          </cell>
          <cell r="Q503" t="str">
            <v>生产类</v>
          </cell>
          <cell r="R503" t="str">
            <v>直接人员</v>
          </cell>
          <cell r="S503">
            <v>45944</v>
          </cell>
        </row>
        <row r="503">
          <cell r="W503">
            <v>15127728952</v>
          </cell>
          <cell r="X503" t="str">
            <v>吕金龙</v>
          </cell>
          <cell r="Y503">
            <v>15931252911</v>
          </cell>
          <cell r="Z503" t="str">
            <v>初中</v>
          </cell>
        </row>
        <row r="503">
          <cell r="AE503" t="str">
            <v>初中</v>
          </cell>
        </row>
        <row r="503">
          <cell r="AJ503" t="str">
            <v>汉</v>
          </cell>
          <cell r="AK503" t="str">
            <v>群众</v>
          </cell>
          <cell r="AL503" t="str">
            <v>已婚</v>
          </cell>
          <cell r="AM503" t="str">
            <v>1983-01-15</v>
          </cell>
          <cell r="AN503">
            <v>42</v>
          </cell>
          <cell r="AO503">
            <v>36678</v>
          </cell>
          <cell r="AP503" t="str">
            <v>河北</v>
          </cell>
          <cell r="AQ503" t="str">
            <v>河北省黄骅市吕桥镇吕前村236号</v>
          </cell>
        </row>
        <row r="504">
          <cell r="C504" t="str">
            <v>石玉龙</v>
          </cell>
          <cell r="D504" t="str">
            <v>男</v>
          </cell>
          <cell r="E504" t="str">
            <v>前台</v>
          </cell>
          <cell r="F504" t="str">
            <v>河北光华荣昌汽车部件有限公司</v>
          </cell>
          <cell r="G504" t="str">
            <v>座椅事业一部--座椅厂</v>
          </cell>
          <cell r="H504" t="str">
            <v>制造技术部-TPM</v>
          </cell>
          <cell r="I504" t="str">
            <v>座椅总装维修保全</v>
          </cell>
          <cell r="J504" t="str">
            <v>/</v>
          </cell>
          <cell r="K504" t="str">
            <v>河北</v>
          </cell>
          <cell r="L504" t="str">
            <v>河北工厂</v>
          </cell>
          <cell r="M504" t="str">
            <v>劳动合同</v>
          </cell>
          <cell r="N504" t="str">
            <v>是</v>
          </cell>
          <cell r="O504" t="str">
            <v>否</v>
          </cell>
          <cell r="P504" t="str">
            <v>正式工</v>
          </cell>
          <cell r="Q504" t="str">
            <v>生产类</v>
          </cell>
          <cell r="R504" t="str">
            <v>直接人员</v>
          </cell>
          <cell r="S504">
            <v>45945</v>
          </cell>
        </row>
        <row r="504">
          <cell r="W504">
            <v>15297399789</v>
          </cell>
          <cell r="X504" t="str">
            <v>谭丽丽</v>
          </cell>
          <cell r="Y504">
            <v>18812178900</v>
          </cell>
          <cell r="Z504" t="str">
            <v>高中</v>
          </cell>
          <cell r="AA504">
            <v>39234</v>
          </cell>
          <cell r="AB504" t="str">
            <v>黄骅中学</v>
          </cell>
        </row>
        <row r="504">
          <cell r="AE504" t="str">
            <v>大专</v>
          </cell>
          <cell r="AF504">
            <v>45078</v>
          </cell>
          <cell r="AG504" t="str">
            <v>沧州职业技术学院</v>
          </cell>
          <cell r="AH504" t="str">
            <v>应用化工技术</v>
          </cell>
          <cell r="AI504" t="str">
            <v>成考</v>
          </cell>
          <cell r="AJ504" t="str">
            <v>汉</v>
          </cell>
          <cell r="AK504" t="str">
            <v>群众</v>
          </cell>
          <cell r="AL504" t="str">
            <v>已婚</v>
          </cell>
          <cell r="AM504" t="str">
            <v>1989-03-05</v>
          </cell>
          <cell r="AN504">
            <v>36</v>
          </cell>
          <cell r="AO504">
            <v>42339</v>
          </cell>
          <cell r="AP504" t="str">
            <v>河北</v>
          </cell>
          <cell r="AQ504" t="str">
            <v>河北省黄骅市南大港农场六分场十五队3号</v>
          </cell>
        </row>
        <row r="505">
          <cell r="C505" t="str">
            <v>于海</v>
          </cell>
          <cell r="D505" t="str">
            <v>男</v>
          </cell>
          <cell r="E505" t="str">
            <v>前台</v>
          </cell>
          <cell r="F505" t="str">
            <v>河北光华荣昌汽车部件有限公司</v>
          </cell>
          <cell r="G505" t="str">
            <v>座椅事业一部--金属件厂</v>
          </cell>
          <cell r="H505" t="str">
            <v>冲压弯管车间</v>
          </cell>
          <cell r="I505" t="str">
            <v>冲压工</v>
          </cell>
          <cell r="J505" t="str">
            <v>/</v>
          </cell>
          <cell r="K505" t="str">
            <v>河北</v>
          </cell>
          <cell r="L505" t="str">
            <v>河北工厂</v>
          </cell>
          <cell r="M505" t="str">
            <v>劳动合同</v>
          </cell>
          <cell r="N505" t="str">
            <v>是</v>
          </cell>
          <cell r="O505" t="str">
            <v>否</v>
          </cell>
          <cell r="P505" t="str">
            <v>正式工</v>
          </cell>
          <cell r="Q505" t="str">
            <v>生产类</v>
          </cell>
          <cell r="R505" t="str">
            <v>直接人员</v>
          </cell>
          <cell r="S505">
            <v>45950</v>
          </cell>
        </row>
        <row r="505">
          <cell r="W505">
            <v>15133790835</v>
          </cell>
          <cell r="X505" t="str">
            <v>张艳君</v>
          </cell>
          <cell r="Y505">
            <v>13633279941</v>
          </cell>
          <cell r="Z505" t="str">
            <v>中专</v>
          </cell>
          <cell r="AA505">
            <v>39264</v>
          </cell>
          <cell r="AB505" t="str">
            <v>胶南市职业中等专业学校</v>
          </cell>
          <cell r="AC505" t="str">
            <v>数控技术</v>
          </cell>
          <cell r="AD505" t="str">
            <v>统招</v>
          </cell>
          <cell r="AE505" t="str">
            <v>大专</v>
          </cell>
          <cell r="AF505">
            <v>43647</v>
          </cell>
          <cell r="AG505" t="str">
            <v>山东大学</v>
          </cell>
          <cell r="AH505" t="str">
            <v>计算机网络技术</v>
          </cell>
          <cell r="AI505" t="str">
            <v>成考</v>
          </cell>
          <cell r="AJ505" t="str">
            <v>汉</v>
          </cell>
          <cell r="AK505" t="str">
            <v>群众</v>
          </cell>
          <cell r="AL505" t="str">
            <v>已婚</v>
          </cell>
          <cell r="AM505" t="str">
            <v>1988-05-25</v>
          </cell>
          <cell r="AN505">
            <v>37</v>
          </cell>
          <cell r="AO505">
            <v>38596</v>
          </cell>
          <cell r="AP505" t="str">
            <v>河北</v>
          </cell>
          <cell r="AQ505" t="str">
            <v>河北省沧州市沧县刘家庙乡新王庄村204号</v>
          </cell>
        </row>
        <row r="506">
          <cell r="C506" t="str">
            <v>许同寿</v>
          </cell>
          <cell r="D506" t="str">
            <v>男</v>
          </cell>
          <cell r="E506" t="str">
            <v>前台</v>
          </cell>
          <cell r="F506" t="str">
            <v>河北光华荣昌汽车部件有限公司</v>
          </cell>
          <cell r="G506" t="str">
            <v>座椅事业一部--金属件厂</v>
          </cell>
          <cell r="H506" t="str">
            <v>冲压弯管车间</v>
          </cell>
          <cell r="I506" t="str">
            <v>冲压工</v>
          </cell>
          <cell r="J506" t="str">
            <v>/</v>
          </cell>
          <cell r="K506" t="str">
            <v>河北</v>
          </cell>
          <cell r="L506" t="str">
            <v>河北工厂</v>
          </cell>
          <cell r="M506" t="str">
            <v>劳动合同</v>
          </cell>
          <cell r="N506" t="str">
            <v>是</v>
          </cell>
          <cell r="O506" t="str">
            <v>否</v>
          </cell>
          <cell r="P506" t="str">
            <v>正式工</v>
          </cell>
          <cell r="Q506" t="str">
            <v>生产类</v>
          </cell>
          <cell r="R506" t="str">
            <v>直接人员</v>
          </cell>
          <cell r="S506">
            <v>45950</v>
          </cell>
        </row>
        <row r="506">
          <cell r="W506">
            <v>13513496616</v>
          </cell>
          <cell r="X506" t="str">
            <v>李冬兰</v>
          </cell>
          <cell r="Y506">
            <v>18345065569</v>
          </cell>
          <cell r="Z506" t="str">
            <v>初中</v>
          </cell>
          <cell r="AA506">
            <v>37773</v>
          </cell>
          <cell r="AB506" t="str">
            <v>沧县刘家庙中学</v>
          </cell>
        </row>
        <row r="506">
          <cell r="AE506" t="str">
            <v>初中</v>
          </cell>
        </row>
        <row r="506">
          <cell r="AJ506" t="str">
            <v>汉</v>
          </cell>
          <cell r="AK506" t="str">
            <v>群众</v>
          </cell>
          <cell r="AL506" t="str">
            <v>已婚</v>
          </cell>
          <cell r="AM506" t="str">
            <v>1987-07-11</v>
          </cell>
          <cell r="AN506">
            <v>38</v>
          </cell>
          <cell r="AO506">
            <v>37865</v>
          </cell>
          <cell r="AP506" t="str">
            <v>河北</v>
          </cell>
          <cell r="AQ506" t="str">
            <v>河北省沧州市沧县刘家庙乡新王庄村140号</v>
          </cell>
        </row>
        <row r="507">
          <cell r="C507" t="str">
            <v>陈晓飞</v>
          </cell>
          <cell r="D507" t="str">
            <v>女</v>
          </cell>
          <cell r="E507" t="str">
            <v>前台</v>
          </cell>
          <cell r="F507" t="str">
            <v>河北光华荣昌汽车部件有限公司</v>
          </cell>
          <cell r="G507" t="str">
            <v>后视镜事业部</v>
          </cell>
          <cell r="H507" t="str">
            <v>后视镜组装车间</v>
          </cell>
          <cell r="I507" t="str">
            <v>组装工</v>
          </cell>
          <cell r="J507" t="str">
            <v>/</v>
          </cell>
          <cell r="K507" t="str">
            <v>河北</v>
          </cell>
          <cell r="L507" t="str">
            <v>河北工厂</v>
          </cell>
          <cell r="M507" t="str">
            <v>劳动合同</v>
          </cell>
          <cell r="N507" t="str">
            <v>是</v>
          </cell>
          <cell r="O507" t="str">
            <v>否</v>
          </cell>
          <cell r="P507" t="str">
            <v>正式工</v>
          </cell>
          <cell r="Q507" t="str">
            <v>生产类</v>
          </cell>
          <cell r="R507" t="str">
            <v>直接人员</v>
          </cell>
          <cell r="S507">
            <v>45951</v>
          </cell>
        </row>
        <row r="507">
          <cell r="W507" t="str">
            <v>13033152980/15801357208</v>
          </cell>
          <cell r="X507" t="str">
            <v>吕建民</v>
          </cell>
          <cell r="Y507">
            <v>17736785360</v>
          </cell>
          <cell r="Z507" t="str">
            <v>初中</v>
          </cell>
          <cell r="AA507">
            <v>36312</v>
          </cell>
        </row>
        <row r="507">
          <cell r="AE507" t="str">
            <v>初中</v>
          </cell>
        </row>
        <row r="507">
          <cell r="AJ507" t="str">
            <v>汉</v>
          </cell>
          <cell r="AK507" t="str">
            <v>群众</v>
          </cell>
          <cell r="AL507" t="str">
            <v>离异</v>
          </cell>
          <cell r="AM507" t="str">
            <v>1984-01-29</v>
          </cell>
          <cell r="AN507">
            <v>41</v>
          </cell>
          <cell r="AO507">
            <v>36557</v>
          </cell>
          <cell r="AP507" t="str">
            <v>安徽</v>
          </cell>
          <cell r="AQ507" t="str">
            <v>安徽省芜湖市无为县开城镇河东街道378号</v>
          </cell>
        </row>
        <row r="508">
          <cell r="C508" t="str">
            <v>韩秀娟</v>
          </cell>
          <cell r="D508" t="str">
            <v>女</v>
          </cell>
          <cell r="E508" t="str">
            <v>前台</v>
          </cell>
          <cell r="F508" t="str">
            <v>河北光华荣昌汽车部件有限公司</v>
          </cell>
          <cell r="G508" t="str">
            <v>座椅事业一部--座椅厂</v>
          </cell>
          <cell r="H508" t="str">
            <v>缝纫车间</v>
          </cell>
          <cell r="I508" t="str">
            <v>缝纫工</v>
          </cell>
          <cell r="J508" t="str">
            <v>/</v>
          </cell>
          <cell r="K508" t="str">
            <v>河北</v>
          </cell>
          <cell r="L508" t="str">
            <v>河北工厂</v>
          </cell>
          <cell r="M508" t="str">
            <v>劳动合同</v>
          </cell>
          <cell r="N508" t="str">
            <v>是</v>
          </cell>
          <cell r="O508" t="str">
            <v>否</v>
          </cell>
          <cell r="P508" t="str">
            <v>正式工</v>
          </cell>
          <cell r="Q508" t="str">
            <v>生产类</v>
          </cell>
          <cell r="R508" t="str">
            <v>直接人员</v>
          </cell>
          <cell r="S508">
            <v>45952</v>
          </cell>
        </row>
        <row r="508">
          <cell r="W508">
            <v>18713096756</v>
          </cell>
          <cell r="X508" t="str">
            <v>韩景彪</v>
          </cell>
          <cell r="Y508">
            <v>15933177234</v>
          </cell>
          <cell r="Z508" t="str">
            <v>初中</v>
          </cell>
        </row>
        <row r="508">
          <cell r="AE508" t="str">
            <v>初中</v>
          </cell>
        </row>
        <row r="508">
          <cell r="AJ508" t="str">
            <v>汉</v>
          </cell>
          <cell r="AK508" t="str">
            <v>群众</v>
          </cell>
          <cell r="AL508" t="str">
            <v>离异</v>
          </cell>
          <cell r="AM508" t="str">
            <v>1982-10-30</v>
          </cell>
          <cell r="AN508">
            <v>43</v>
          </cell>
          <cell r="AO508">
            <v>36281</v>
          </cell>
          <cell r="AP508" t="str">
            <v>河北</v>
          </cell>
          <cell r="AQ508" t="str">
            <v>河北省沧州市海兴县赵毛陶镇刘庄村602号</v>
          </cell>
        </row>
        <row r="509">
          <cell r="C509" t="str">
            <v>闫海涛</v>
          </cell>
          <cell r="D509" t="str">
            <v>男</v>
          </cell>
          <cell r="E509" t="str">
            <v>前台</v>
          </cell>
          <cell r="F509" t="str">
            <v>河北光华荣昌汽车部件有限公司</v>
          </cell>
          <cell r="G509" t="str">
            <v>座椅事业一部--金属件厂</v>
          </cell>
          <cell r="H509" t="str">
            <v>焊接车间</v>
          </cell>
          <cell r="I509" t="str">
            <v>摆件工</v>
          </cell>
          <cell r="J509" t="str">
            <v>/</v>
          </cell>
          <cell r="K509" t="str">
            <v>河北</v>
          </cell>
          <cell r="L509" t="str">
            <v>河北工厂</v>
          </cell>
          <cell r="M509" t="str">
            <v>劳动合同</v>
          </cell>
          <cell r="N509" t="str">
            <v>是</v>
          </cell>
          <cell r="O509" t="str">
            <v>否</v>
          </cell>
          <cell r="P509" t="str">
            <v>正式工</v>
          </cell>
          <cell r="Q509" t="str">
            <v>生产类</v>
          </cell>
          <cell r="R509" t="str">
            <v>直接人员</v>
          </cell>
          <cell r="S509">
            <v>45951</v>
          </cell>
        </row>
        <row r="509">
          <cell r="W509">
            <v>15613760608</v>
          </cell>
          <cell r="X509" t="str">
            <v>孙云静</v>
          </cell>
          <cell r="Y509">
            <v>15933277948</v>
          </cell>
          <cell r="Z509" t="str">
            <v>中专</v>
          </cell>
          <cell r="AA509">
            <v>45413</v>
          </cell>
          <cell r="AB509" t="str">
            <v>中捷职业学校</v>
          </cell>
          <cell r="AC509" t="str">
            <v>机电</v>
          </cell>
          <cell r="AD509" t="str">
            <v>统招</v>
          </cell>
          <cell r="AE509" t="str">
            <v>中专</v>
          </cell>
          <cell r="AF509">
            <v>45413</v>
          </cell>
          <cell r="AG509" t="str">
            <v>中捷职业学校</v>
          </cell>
          <cell r="AH509" t="str">
            <v>机电</v>
          </cell>
          <cell r="AI509" t="str">
            <v>统招</v>
          </cell>
          <cell r="AJ509" t="str">
            <v>汉</v>
          </cell>
          <cell r="AK509" t="str">
            <v>群众</v>
          </cell>
          <cell r="AL509" t="str">
            <v>未婚</v>
          </cell>
          <cell r="AM509" t="str">
            <v>2007-05-29</v>
          </cell>
          <cell r="AN509">
            <v>18</v>
          </cell>
          <cell r="AO509">
            <v>45413</v>
          </cell>
          <cell r="AP509" t="str">
            <v>河北</v>
          </cell>
          <cell r="AQ509" t="str">
            <v>河北省黄骅市常郭镇蒋庄村79号</v>
          </cell>
        </row>
        <row r="510">
          <cell r="C510" t="str">
            <v>何文朋</v>
          </cell>
          <cell r="D510" t="str">
            <v>男</v>
          </cell>
          <cell r="E510" t="str">
            <v>前台</v>
          </cell>
          <cell r="F510" t="str">
            <v>河北光华荣昌汽车部件有限公司</v>
          </cell>
          <cell r="G510" t="str">
            <v>座椅事业一部--金属件厂</v>
          </cell>
          <cell r="H510" t="str">
            <v>底座装配车间</v>
          </cell>
          <cell r="I510" t="str">
            <v>组装工</v>
          </cell>
          <cell r="J510" t="str">
            <v>/</v>
          </cell>
          <cell r="K510" t="str">
            <v>河北</v>
          </cell>
          <cell r="L510" t="str">
            <v>河北工厂</v>
          </cell>
          <cell r="M510" t="str">
            <v>劳动合同</v>
          </cell>
          <cell r="N510" t="str">
            <v>是</v>
          </cell>
          <cell r="O510" t="str">
            <v>否</v>
          </cell>
          <cell r="P510" t="str">
            <v>正式工</v>
          </cell>
          <cell r="Q510" t="str">
            <v>生产类</v>
          </cell>
          <cell r="R510" t="str">
            <v>直接人员</v>
          </cell>
          <cell r="S510">
            <v>45954</v>
          </cell>
        </row>
        <row r="510">
          <cell r="W510">
            <v>18330725234</v>
          </cell>
          <cell r="X510" t="str">
            <v>邓秀丽</v>
          </cell>
          <cell r="Y510">
            <v>18333782611</v>
          </cell>
          <cell r="Z510" t="str">
            <v>大专</v>
          </cell>
          <cell r="AA510">
            <v>45170</v>
          </cell>
          <cell r="AB510" t="str">
            <v>喀什职业技术学校</v>
          </cell>
          <cell r="AC510" t="str">
            <v>电子商务</v>
          </cell>
          <cell r="AD510" t="str">
            <v>统招</v>
          </cell>
          <cell r="AE510" t="str">
            <v>大专</v>
          </cell>
          <cell r="AF510">
            <v>45170</v>
          </cell>
          <cell r="AG510" t="str">
            <v>喀什职业技术学校</v>
          </cell>
          <cell r="AH510" t="str">
            <v>电子商务</v>
          </cell>
          <cell r="AI510" t="str">
            <v>统招</v>
          </cell>
          <cell r="AJ510" t="str">
            <v>汉</v>
          </cell>
          <cell r="AK510" t="str">
            <v>群众</v>
          </cell>
          <cell r="AL510" t="str">
            <v>未婚</v>
          </cell>
          <cell r="AM510" t="str">
            <v>1999-02-03</v>
          </cell>
          <cell r="AN510">
            <v>26</v>
          </cell>
          <cell r="AO510">
            <v>45170</v>
          </cell>
          <cell r="AP510" t="str">
            <v>河北</v>
          </cell>
          <cell r="AQ510" t="str">
            <v>河北省黄骅市常郭镇滕家铺村25号</v>
          </cell>
        </row>
        <row r="511">
          <cell r="C511" t="str">
            <v>张亚婷</v>
          </cell>
          <cell r="D511" t="str">
            <v>女</v>
          </cell>
          <cell r="E511" t="str">
            <v>中台</v>
          </cell>
          <cell r="F511" t="str">
            <v>河北光华荣昌汽车部件有限公司</v>
          </cell>
          <cell r="G511" t="str">
            <v>河北财务管理部</v>
          </cell>
          <cell r="H511" t="str">
            <v>财务管理部</v>
          </cell>
          <cell r="I511" t="str">
            <v>全盘会计</v>
          </cell>
          <cell r="J511" t="str">
            <v>/</v>
          </cell>
          <cell r="K511" t="str">
            <v>河北</v>
          </cell>
          <cell r="L511" t="str">
            <v>河北工厂</v>
          </cell>
          <cell r="M511" t="str">
            <v>劳动合同</v>
          </cell>
          <cell r="N511" t="str">
            <v>是</v>
          </cell>
          <cell r="O511" t="str">
            <v>否</v>
          </cell>
          <cell r="P511" t="str">
            <v>正式工</v>
          </cell>
          <cell r="Q511" t="str">
            <v>生产类</v>
          </cell>
          <cell r="R511" t="str">
            <v>间接人员</v>
          </cell>
          <cell r="S511">
            <v>45957</v>
          </cell>
        </row>
        <row r="511">
          <cell r="W511">
            <v>15175729867</v>
          </cell>
          <cell r="X511" t="str">
            <v>张宇</v>
          </cell>
          <cell r="Y511">
            <v>15175728867</v>
          </cell>
          <cell r="Z511" t="str">
            <v>大专</v>
          </cell>
          <cell r="AA511">
            <v>41821</v>
          </cell>
          <cell r="AB511" t="str">
            <v>河北工程技术高等专科学校</v>
          </cell>
          <cell r="AC511" t="str">
            <v>会计电算化</v>
          </cell>
          <cell r="AD511" t="str">
            <v>统招</v>
          </cell>
          <cell r="AE511" t="str">
            <v>本科</v>
          </cell>
          <cell r="AF511">
            <v>44713</v>
          </cell>
          <cell r="AG511" t="str">
            <v>河北科技大学</v>
          </cell>
          <cell r="AH511" t="str">
            <v>财务管理</v>
          </cell>
          <cell r="AI511" t="str">
            <v>成考</v>
          </cell>
          <cell r="AJ511" t="str">
            <v>汉</v>
          </cell>
          <cell r="AK511" t="str">
            <v>群众</v>
          </cell>
          <cell r="AL511" t="str">
            <v>已婚</v>
          </cell>
          <cell r="AM511" t="str">
            <v>1993-11-02</v>
          </cell>
          <cell r="AN511">
            <v>32</v>
          </cell>
          <cell r="AO511">
            <v>41821</v>
          </cell>
          <cell r="AP511" t="str">
            <v>河北</v>
          </cell>
          <cell r="AQ511" t="str">
            <v>河北省黄骅市常郭镇前赵村</v>
          </cell>
        </row>
        <row r="512">
          <cell r="C512" t="str">
            <v>宋彦利</v>
          </cell>
          <cell r="D512" t="str">
            <v>男</v>
          </cell>
          <cell r="E512" t="str">
            <v>前台</v>
          </cell>
          <cell r="F512" t="str">
            <v>河北光华荣昌汽车部件有限公司</v>
          </cell>
          <cell r="G512" t="str">
            <v>座椅事业一部--座椅厂</v>
          </cell>
          <cell r="H512" t="str">
            <v>座椅总装车间</v>
          </cell>
          <cell r="I512" t="str">
            <v>组装工</v>
          </cell>
          <cell r="J512" t="str">
            <v>/</v>
          </cell>
          <cell r="K512" t="str">
            <v>河北</v>
          </cell>
          <cell r="L512" t="str">
            <v>河北工厂</v>
          </cell>
          <cell r="M512" t="str">
            <v>劳动合同</v>
          </cell>
          <cell r="N512" t="str">
            <v>否</v>
          </cell>
          <cell r="O512" t="str">
            <v>否</v>
          </cell>
          <cell r="P512" t="str">
            <v>正式工</v>
          </cell>
          <cell r="Q512" t="str">
            <v>生产类</v>
          </cell>
          <cell r="R512" t="str">
            <v>直接人员</v>
          </cell>
          <cell r="S512">
            <v>45958</v>
          </cell>
        </row>
        <row r="512">
          <cell r="W512">
            <v>19932283290</v>
          </cell>
          <cell r="X512" t="str">
            <v>单风琴</v>
          </cell>
          <cell r="Y512">
            <v>19331728758</v>
          </cell>
          <cell r="Z512" t="str">
            <v>初中</v>
          </cell>
          <cell r="AA512">
            <v>2002</v>
          </cell>
        </row>
        <row r="512">
          <cell r="AD512" t="str">
            <v>统招</v>
          </cell>
          <cell r="AE512" t="str">
            <v>初中</v>
          </cell>
        </row>
        <row r="512">
          <cell r="AJ512" t="str">
            <v>汉</v>
          </cell>
          <cell r="AK512" t="str">
            <v>群众</v>
          </cell>
          <cell r="AL512" t="str">
            <v>已婚</v>
          </cell>
          <cell r="AM512" t="str">
            <v>1985-04-02</v>
          </cell>
          <cell r="AN512">
            <v>40</v>
          </cell>
          <cell r="AO512">
            <v>37530</v>
          </cell>
          <cell r="AP512" t="str">
            <v>河北</v>
          </cell>
          <cell r="AQ512" t="str">
            <v>河北省沧州市海兴县张会亭乡魏庄村118号</v>
          </cell>
        </row>
        <row r="513">
          <cell r="C513" t="str">
            <v>刘超</v>
          </cell>
          <cell r="D513" t="str">
            <v>男</v>
          </cell>
          <cell r="E513" t="str">
            <v>前台</v>
          </cell>
          <cell r="F513" t="str">
            <v>河北光华荣昌汽车部件有限公司</v>
          </cell>
          <cell r="G513" t="str">
            <v>座椅事业一部--金属件厂</v>
          </cell>
          <cell r="H513" t="str">
            <v>生产管理科</v>
          </cell>
          <cell r="I513" t="str">
            <v>生产计划员</v>
          </cell>
          <cell r="J513" t="str">
            <v>/</v>
          </cell>
          <cell r="K513" t="str">
            <v>河北</v>
          </cell>
          <cell r="L513" t="str">
            <v>河北工厂</v>
          </cell>
          <cell r="M513" t="str">
            <v>劳动合同</v>
          </cell>
          <cell r="N513" t="str">
            <v>否</v>
          </cell>
          <cell r="O513" t="str">
            <v>否</v>
          </cell>
          <cell r="P513" t="str">
            <v>正式工</v>
          </cell>
          <cell r="Q513" t="str">
            <v>生产类</v>
          </cell>
          <cell r="R513" t="str">
            <v>间接人员</v>
          </cell>
          <cell r="S513">
            <v>45959</v>
          </cell>
        </row>
        <row r="513">
          <cell r="W513">
            <v>17631707895</v>
          </cell>
          <cell r="X513" t="str">
            <v>滕瑶</v>
          </cell>
          <cell r="Y513">
            <v>13512092981</v>
          </cell>
          <cell r="Z513" t="str">
            <v>大专</v>
          </cell>
          <cell r="AA513">
            <v>42887</v>
          </cell>
          <cell r="AB513" t="str">
            <v>天津现代职业技术学院</v>
          </cell>
          <cell r="AC513" t="str">
            <v>电气自动化</v>
          </cell>
          <cell r="AD513" t="str">
            <v>统招</v>
          </cell>
          <cell r="AE513" t="str">
            <v>大专</v>
          </cell>
          <cell r="AF513">
            <v>42887</v>
          </cell>
          <cell r="AG513" t="str">
            <v>天津现代职业技术学院</v>
          </cell>
          <cell r="AH513" t="str">
            <v>电气自动化</v>
          </cell>
          <cell r="AI513" t="str">
            <v>统招</v>
          </cell>
          <cell r="AJ513" t="str">
            <v>汉</v>
          </cell>
          <cell r="AK513" t="str">
            <v>群众</v>
          </cell>
          <cell r="AL513" t="str">
            <v>已婚</v>
          </cell>
          <cell r="AM513" t="str">
            <v>1995-09-01</v>
          </cell>
          <cell r="AN513">
            <v>30</v>
          </cell>
          <cell r="AO513">
            <v>42795</v>
          </cell>
          <cell r="AP513" t="str">
            <v>河北</v>
          </cell>
          <cell r="AQ513" t="str">
            <v>河北省黄骅市官庄乡王吉庄村</v>
          </cell>
        </row>
        <row r="514">
          <cell r="C514" t="str">
            <v>郑进</v>
          </cell>
          <cell r="D514" t="str">
            <v>男</v>
          </cell>
          <cell r="E514" t="str">
            <v>前台</v>
          </cell>
          <cell r="F514" t="str">
            <v>河北光华荣昌汽车部件有限公司</v>
          </cell>
          <cell r="G514" t="str">
            <v>座椅事业一部--座椅厂</v>
          </cell>
          <cell r="H514" t="str">
            <v>发泡车间</v>
          </cell>
          <cell r="I514" t="str">
            <v>发泡工</v>
          </cell>
          <cell r="J514" t="str">
            <v>/</v>
          </cell>
          <cell r="K514" t="str">
            <v>河北</v>
          </cell>
          <cell r="L514" t="str">
            <v>天津宏达翔科技有限公司</v>
          </cell>
          <cell r="M514" t="str">
            <v>劳务派遣</v>
          </cell>
          <cell r="N514" t="str">
            <v>是</v>
          </cell>
          <cell r="O514" t="str">
            <v>否</v>
          </cell>
          <cell r="P514" t="str">
            <v>劳务派遣</v>
          </cell>
          <cell r="Q514" t="str">
            <v>生产类</v>
          </cell>
          <cell r="R514" t="str">
            <v>直接人员</v>
          </cell>
          <cell r="S514">
            <v>45947</v>
          </cell>
        </row>
        <row r="514">
          <cell r="U514">
            <v>45957</v>
          </cell>
          <cell r="V514" t="str">
            <v>正式转劳务</v>
          </cell>
          <cell r="W514">
            <v>17778832456</v>
          </cell>
          <cell r="X514" t="str">
            <v>郑福博</v>
          </cell>
          <cell r="Y514">
            <v>15028716419</v>
          </cell>
          <cell r="Z514" t="str">
            <v>初中</v>
          </cell>
        </row>
        <row r="514">
          <cell r="AE514" t="str">
            <v>初中</v>
          </cell>
        </row>
        <row r="514">
          <cell r="AJ514" t="str">
            <v>汉</v>
          </cell>
          <cell r="AK514" t="str">
            <v>群众</v>
          </cell>
          <cell r="AL514" t="str">
            <v>未婚</v>
          </cell>
          <cell r="AM514" t="str">
            <v>1994-03-22</v>
          </cell>
          <cell r="AN514">
            <v>31</v>
          </cell>
          <cell r="AO514">
            <v>39692</v>
          </cell>
          <cell r="AP514" t="str">
            <v>河北</v>
          </cell>
          <cell r="AQ514" t="str">
            <v>河北省沧州市黄骅市官庄乡小胡庄村44号</v>
          </cell>
        </row>
        <row r="515">
          <cell r="C515" t="str">
            <v>岳文秀</v>
          </cell>
          <cell r="D515" t="str">
            <v>女</v>
          </cell>
          <cell r="E515" t="str">
            <v>前台</v>
          </cell>
          <cell r="F515" t="str">
            <v>河北光华荣昌汽车部件有限公司</v>
          </cell>
          <cell r="G515" t="str">
            <v>座椅事业一部--座椅厂</v>
          </cell>
          <cell r="H515" t="str">
            <v>座椅总装车间</v>
          </cell>
          <cell r="I515" t="str">
            <v>组装工</v>
          </cell>
          <cell r="J515" t="str">
            <v>/</v>
          </cell>
          <cell r="K515" t="str">
            <v>河北</v>
          </cell>
          <cell r="L515" t="str">
            <v>天津宏达翔科技有限公司</v>
          </cell>
          <cell r="M515" t="str">
            <v>劳务派遣</v>
          </cell>
          <cell r="N515" t="str">
            <v>否</v>
          </cell>
          <cell r="O515" t="str">
            <v>否</v>
          </cell>
          <cell r="P515" t="str">
            <v>劳务派遣</v>
          </cell>
          <cell r="Q515" t="str">
            <v>生产类</v>
          </cell>
          <cell r="R515" t="str">
            <v>直接人员</v>
          </cell>
          <cell r="S515">
            <v>45933</v>
          </cell>
        </row>
        <row r="515">
          <cell r="W515">
            <v>18631728044</v>
          </cell>
          <cell r="X515" t="str">
            <v>王玥</v>
          </cell>
          <cell r="Y515">
            <v>18000471770</v>
          </cell>
          <cell r="Z515" t="str">
            <v>初中</v>
          </cell>
          <cell r="AA515">
            <v>1990</v>
          </cell>
          <cell r="AB515" t="str">
            <v>周青庄中学</v>
          </cell>
        </row>
        <row r="515">
          <cell r="AJ515" t="str">
            <v>汉</v>
          </cell>
          <cell r="AK515" t="str">
            <v>群众</v>
          </cell>
          <cell r="AL515" t="str">
            <v>已婚</v>
          </cell>
          <cell r="AM515">
            <v>27021</v>
          </cell>
          <cell r="AN515">
            <v>52</v>
          </cell>
          <cell r="AO515">
            <v>1990</v>
          </cell>
          <cell r="AP515" t="str">
            <v>河北</v>
          </cell>
          <cell r="AQ515" t="str">
            <v>河北省黄骅市官庄乡中排村259号</v>
          </cell>
        </row>
        <row r="516">
          <cell r="C516" t="str">
            <v>时文东</v>
          </cell>
          <cell r="D516" t="str">
            <v>男</v>
          </cell>
          <cell r="E516" t="str">
            <v>前台</v>
          </cell>
          <cell r="F516" t="str">
            <v>河北光华荣昌汽车部件有限公司</v>
          </cell>
          <cell r="G516" t="str">
            <v>座椅事业一部--金属件厂</v>
          </cell>
          <cell r="H516" t="str">
            <v>焊接车间</v>
          </cell>
          <cell r="I516" t="str">
            <v>摆件工</v>
          </cell>
          <cell r="J516" t="str">
            <v>/</v>
          </cell>
          <cell r="K516" t="str">
            <v>河北</v>
          </cell>
          <cell r="L516" t="str">
            <v>沧州鸿创人力资源服务有限公司</v>
          </cell>
          <cell r="M516" t="str">
            <v>劳务派遣</v>
          </cell>
          <cell r="N516" t="str">
            <v>否</v>
          </cell>
          <cell r="O516" t="str">
            <v>否</v>
          </cell>
          <cell r="P516" t="str">
            <v>劳务派遣</v>
          </cell>
          <cell r="Q516" t="str">
            <v>生产类</v>
          </cell>
          <cell r="R516" t="str">
            <v>直接人员</v>
          </cell>
          <cell r="S516">
            <v>45933</v>
          </cell>
        </row>
        <row r="516">
          <cell r="W516">
            <v>19832377883</v>
          </cell>
        </row>
        <row r="516">
          <cell r="AM516" t="str">
            <v/>
          </cell>
          <cell r="AN516" t="e">
            <v>#VALUE!</v>
          </cell>
        </row>
        <row r="517">
          <cell r="C517" t="str">
            <v>王洪夫</v>
          </cell>
          <cell r="D517" t="str">
            <v>男</v>
          </cell>
          <cell r="E517" t="str">
            <v>前台</v>
          </cell>
          <cell r="F517" t="str">
            <v>河北光华荣昌汽车部件有限公司</v>
          </cell>
          <cell r="G517" t="str">
            <v>座椅事业一部--座椅厂</v>
          </cell>
          <cell r="H517" t="str">
            <v>座椅总装车间</v>
          </cell>
          <cell r="I517" t="str">
            <v>组装工</v>
          </cell>
          <cell r="J517" t="str">
            <v>/</v>
          </cell>
          <cell r="K517" t="str">
            <v>河北</v>
          </cell>
          <cell r="L517" t="str">
            <v>联业人力</v>
          </cell>
          <cell r="M517" t="str">
            <v>劳务派遣</v>
          </cell>
          <cell r="N517" t="str">
            <v>否</v>
          </cell>
          <cell r="O517" t="str">
            <v>否</v>
          </cell>
          <cell r="P517" t="str">
            <v>劳务派遣</v>
          </cell>
          <cell r="Q517" t="str">
            <v>生产类</v>
          </cell>
          <cell r="R517" t="str">
            <v>直接人员</v>
          </cell>
          <cell r="S517">
            <v>45934</v>
          </cell>
        </row>
        <row r="517">
          <cell r="W517">
            <v>13098182807</v>
          </cell>
        </row>
        <row r="517">
          <cell r="AM517" t="str">
            <v/>
          </cell>
          <cell r="AN517" t="e">
            <v>#VALUE!</v>
          </cell>
        </row>
        <row r="518">
          <cell r="C518" t="str">
            <v>田海俊</v>
          </cell>
          <cell r="D518" t="str">
            <v>男</v>
          </cell>
          <cell r="E518" t="str">
            <v>前台</v>
          </cell>
          <cell r="F518" t="str">
            <v>河北光华荣昌汽车部件有限公司</v>
          </cell>
          <cell r="G518" t="str">
            <v>座椅事业一部--座椅厂</v>
          </cell>
          <cell r="H518" t="str">
            <v>发泡车间</v>
          </cell>
          <cell r="I518" t="str">
            <v>发泡工</v>
          </cell>
          <cell r="J518" t="str">
            <v>/</v>
          </cell>
          <cell r="K518" t="str">
            <v>河北</v>
          </cell>
          <cell r="L518" t="str">
            <v>联业人力</v>
          </cell>
          <cell r="M518" t="str">
            <v>劳务派遣</v>
          </cell>
          <cell r="N518" t="str">
            <v>否</v>
          </cell>
          <cell r="O518" t="str">
            <v>否</v>
          </cell>
          <cell r="P518" t="str">
            <v>劳务派遣</v>
          </cell>
          <cell r="Q518" t="str">
            <v>生产类</v>
          </cell>
          <cell r="R518" t="str">
            <v>直接人员</v>
          </cell>
          <cell r="S518">
            <v>45934</v>
          </cell>
        </row>
        <row r="518">
          <cell r="W518">
            <v>17300060320</v>
          </cell>
        </row>
        <row r="518">
          <cell r="AM518" t="str">
            <v/>
          </cell>
          <cell r="AN518" t="e">
            <v>#VALUE!</v>
          </cell>
        </row>
        <row r="519">
          <cell r="C519" t="str">
            <v>刘海达</v>
          </cell>
          <cell r="D519" t="str">
            <v>男</v>
          </cell>
          <cell r="E519" t="str">
            <v>前台</v>
          </cell>
          <cell r="F519" t="str">
            <v>河北光华荣昌汽车部件有限公司</v>
          </cell>
          <cell r="G519" t="str">
            <v>座椅事业一部--金属件厂</v>
          </cell>
          <cell r="H519" t="str">
            <v>焊接车间</v>
          </cell>
          <cell r="I519" t="str">
            <v>摆件工</v>
          </cell>
          <cell r="J519" t="str">
            <v>/</v>
          </cell>
          <cell r="K519" t="str">
            <v>河北</v>
          </cell>
          <cell r="L519" t="str">
            <v>沧州众智鑫成人力资源服务有限公司</v>
          </cell>
          <cell r="M519" t="str">
            <v>劳务派遣</v>
          </cell>
          <cell r="N519" t="str">
            <v>否</v>
          </cell>
          <cell r="O519" t="str">
            <v>否</v>
          </cell>
          <cell r="P519" t="str">
            <v>劳务派遣</v>
          </cell>
          <cell r="Q519" t="str">
            <v>生产类</v>
          </cell>
          <cell r="R519" t="str">
            <v>直接人员</v>
          </cell>
          <cell r="S519">
            <v>45934</v>
          </cell>
        </row>
        <row r="519">
          <cell r="W519">
            <v>13252649437</v>
          </cell>
        </row>
        <row r="519">
          <cell r="AM519" t="str">
            <v>2008-07-23</v>
          </cell>
          <cell r="AN519">
            <v>17</v>
          </cell>
        </row>
        <row r="519">
          <cell r="AQ519" t="str">
            <v>河北省黄骅市吕桥镇孙正庄村437号</v>
          </cell>
        </row>
        <row r="520">
          <cell r="C520" t="str">
            <v>王晓东</v>
          </cell>
          <cell r="D520" t="str">
            <v>男</v>
          </cell>
          <cell r="E520" t="str">
            <v>前台</v>
          </cell>
          <cell r="F520" t="str">
            <v>河北光华荣昌汽车部件有限公司</v>
          </cell>
          <cell r="G520" t="str">
            <v>座椅事业一部--金属件厂</v>
          </cell>
          <cell r="H520" t="str">
            <v>焊接车间</v>
          </cell>
          <cell r="I520" t="str">
            <v>摆件工</v>
          </cell>
          <cell r="J520" t="str">
            <v>/</v>
          </cell>
          <cell r="K520" t="str">
            <v>河北</v>
          </cell>
          <cell r="L520" t="str">
            <v>沧州鸿创人力资源服务有限公司</v>
          </cell>
          <cell r="M520" t="str">
            <v>劳务派遣</v>
          </cell>
          <cell r="N520" t="str">
            <v>否</v>
          </cell>
          <cell r="O520" t="str">
            <v>否</v>
          </cell>
          <cell r="P520" t="str">
            <v>劳务派遣</v>
          </cell>
          <cell r="Q520" t="str">
            <v>生产类</v>
          </cell>
          <cell r="R520" t="str">
            <v>直接人员</v>
          </cell>
          <cell r="S520">
            <v>45934</v>
          </cell>
        </row>
        <row r="520">
          <cell r="W520">
            <v>15030762786</v>
          </cell>
        </row>
        <row r="520">
          <cell r="AM520" t="str">
            <v>1973-11-02</v>
          </cell>
          <cell r="AN520">
            <v>52</v>
          </cell>
        </row>
        <row r="520">
          <cell r="AQ520" t="str">
            <v>河北省黄骅市旧城镇小六间房村196号</v>
          </cell>
        </row>
        <row r="521">
          <cell r="C521" t="str">
            <v>李香慧</v>
          </cell>
          <cell r="D521" t="str">
            <v>女</v>
          </cell>
          <cell r="E521" t="str">
            <v>前台</v>
          </cell>
          <cell r="F521" t="str">
            <v>河北光华荣昌汽车部件有限公司</v>
          </cell>
          <cell r="G521" t="str">
            <v>座椅事业一部--座椅厂</v>
          </cell>
          <cell r="H521" t="str">
            <v>缝纫车间</v>
          </cell>
          <cell r="I521" t="str">
            <v>缝纫工</v>
          </cell>
          <cell r="J521" t="str">
            <v>/</v>
          </cell>
          <cell r="K521" t="str">
            <v>河北</v>
          </cell>
          <cell r="L521" t="str">
            <v>天津宏达翔科技有限公司</v>
          </cell>
          <cell r="M521" t="str">
            <v>劳务派遣</v>
          </cell>
          <cell r="N521" t="str">
            <v>否</v>
          </cell>
          <cell r="O521" t="str">
            <v>否</v>
          </cell>
          <cell r="P521" t="str">
            <v>劳务派遣</v>
          </cell>
          <cell r="Q521" t="str">
            <v>生产类</v>
          </cell>
          <cell r="R521" t="str">
            <v>直接人员</v>
          </cell>
          <cell r="S521">
            <v>45935</v>
          </cell>
        </row>
        <row r="521">
          <cell r="W521">
            <v>13832769871</v>
          </cell>
          <cell r="X521" t="str">
            <v>张建峰</v>
          </cell>
          <cell r="Y521">
            <v>13166567966</v>
          </cell>
          <cell r="Z521" t="str">
            <v>初中</v>
          </cell>
          <cell r="AA521">
            <v>1991</v>
          </cell>
          <cell r="AB521" t="str">
            <v>孟村中学</v>
          </cell>
        </row>
        <row r="521">
          <cell r="AJ521" t="str">
            <v>回</v>
          </cell>
          <cell r="AK521" t="str">
            <v>群众</v>
          </cell>
          <cell r="AL521" t="str">
            <v>已婚</v>
          </cell>
          <cell r="AM521" t="str">
            <v>1975-06-20</v>
          </cell>
          <cell r="AN521">
            <v>50</v>
          </cell>
          <cell r="AO521">
            <v>1995</v>
          </cell>
          <cell r="AP521" t="str">
            <v>河北</v>
          </cell>
          <cell r="AQ521" t="str">
            <v>河北省沧州市孟村回族自治县高寨镇大许孝子村07105号</v>
          </cell>
        </row>
        <row r="522">
          <cell r="C522" t="str">
            <v>叶大富</v>
          </cell>
          <cell r="D522" t="str">
            <v>男</v>
          </cell>
          <cell r="E522" t="str">
            <v>前台</v>
          </cell>
          <cell r="F522" t="str">
            <v>河北光华荣昌汽车部件有限公司</v>
          </cell>
          <cell r="G522" t="str">
            <v>座椅事业一部--金属件厂</v>
          </cell>
          <cell r="H522" t="str">
            <v>冲压弯管车间</v>
          </cell>
          <cell r="I522" t="str">
            <v>前工序操作工</v>
          </cell>
          <cell r="J522" t="str">
            <v>/</v>
          </cell>
          <cell r="K522" t="str">
            <v>河北</v>
          </cell>
          <cell r="L522" t="str">
            <v>天津宏达翔科技有限公司</v>
          </cell>
          <cell r="M522" t="str">
            <v>劳务派遣</v>
          </cell>
          <cell r="N522" t="str">
            <v>否</v>
          </cell>
          <cell r="O522" t="str">
            <v>否</v>
          </cell>
          <cell r="P522" t="str">
            <v>劳务派遣</v>
          </cell>
          <cell r="Q522" t="str">
            <v>生产类</v>
          </cell>
          <cell r="R522" t="str">
            <v>直接人员</v>
          </cell>
          <cell r="S522">
            <v>45937</v>
          </cell>
        </row>
        <row r="522">
          <cell r="W522">
            <v>13835345399</v>
          </cell>
        </row>
        <row r="522">
          <cell r="AM522" t="str">
            <v/>
          </cell>
          <cell r="AN522" t="e">
            <v>#VALUE!</v>
          </cell>
        </row>
        <row r="523">
          <cell r="C523" t="str">
            <v>张名举</v>
          </cell>
          <cell r="D523" t="str">
            <v>男</v>
          </cell>
          <cell r="E523" t="str">
            <v>前台</v>
          </cell>
          <cell r="F523" t="str">
            <v>河北光华荣昌汽车部件有限公司</v>
          </cell>
          <cell r="G523" t="str">
            <v>座椅事业一部--金属件厂</v>
          </cell>
          <cell r="H523" t="str">
            <v>底座装配车间</v>
          </cell>
          <cell r="I523" t="str">
            <v>组装工</v>
          </cell>
          <cell r="J523" t="str">
            <v>/</v>
          </cell>
          <cell r="K523" t="str">
            <v>河北</v>
          </cell>
          <cell r="L523" t="str">
            <v>天津宏达翔科技有限公司</v>
          </cell>
          <cell r="M523" t="str">
            <v>劳务派遣</v>
          </cell>
          <cell r="N523" t="str">
            <v>否</v>
          </cell>
          <cell r="O523" t="str">
            <v>否</v>
          </cell>
          <cell r="P523" t="str">
            <v>劳务派遣</v>
          </cell>
          <cell r="Q523" t="str">
            <v>生产类</v>
          </cell>
          <cell r="R523" t="str">
            <v>直接人员</v>
          </cell>
          <cell r="S523">
            <v>45933</v>
          </cell>
        </row>
        <row r="523">
          <cell r="W523">
            <v>18713065345</v>
          </cell>
          <cell r="X523" t="str">
            <v>张淑龙</v>
          </cell>
          <cell r="Y523">
            <v>15713655660</v>
          </cell>
          <cell r="Z523" t="str">
            <v>高中</v>
          </cell>
          <cell r="AA523">
            <v>2025</v>
          </cell>
          <cell r="AB523" t="str">
            <v>孟村高中</v>
          </cell>
        </row>
        <row r="523">
          <cell r="AJ523" t="str">
            <v>回</v>
          </cell>
          <cell r="AK523" t="str">
            <v>群众</v>
          </cell>
          <cell r="AL523" t="str">
            <v>未婚</v>
          </cell>
          <cell r="AM523" t="str">
            <v>2008-05-22</v>
          </cell>
          <cell r="AN523">
            <v>17</v>
          </cell>
          <cell r="AO523">
            <v>2025</v>
          </cell>
          <cell r="AP523" t="str">
            <v>河北</v>
          </cell>
          <cell r="AQ523" t="str">
            <v>河北省沧州市孟村回族自治县牛进庄乡大徐市村152号</v>
          </cell>
        </row>
        <row r="524">
          <cell r="C524" t="str">
            <v>张金华</v>
          </cell>
          <cell r="D524" t="str">
            <v>男</v>
          </cell>
          <cell r="E524" t="str">
            <v>前台</v>
          </cell>
          <cell r="F524" t="str">
            <v>河北光华荣昌汽车部件有限公司</v>
          </cell>
          <cell r="G524" t="str">
            <v>座椅事业一部--金属件厂</v>
          </cell>
          <cell r="H524" t="str">
            <v>焊接车间</v>
          </cell>
          <cell r="I524" t="str">
            <v>摆件工</v>
          </cell>
          <cell r="J524" t="str">
            <v>/</v>
          </cell>
          <cell r="K524" t="str">
            <v>河北</v>
          </cell>
          <cell r="L524" t="str">
            <v>天津宏达翔科技有限公司</v>
          </cell>
          <cell r="M524" t="str">
            <v>劳务派遣</v>
          </cell>
          <cell r="N524" t="str">
            <v>否</v>
          </cell>
          <cell r="O524" t="str">
            <v>否</v>
          </cell>
          <cell r="P524" t="str">
            <v>劳务派遣</v>
          </cell>
          <cell r="Q524" t="str">
            <v>生产类</v>
          </cell>
          <cell r="R524" t="str">
            <v>直接人员</v>
          </cell>
          <cell r="S524">
            <v>45938</v>
          </cell>
        </row>
        <row r="524">
          <cell r="W524">
            <v>15130786186</v>
          </cell>
          <cell r="X524" t="str">
            <v>老公</v>
          </cell>
          <cell r="Y524">
            <v>18733708316</v>
          </cell>
          <cell r="Z524" t="str">
            <v>小学</v>
          </cell>
          <cell r="AA524">
            <v>1982</v>
          </cell>
          <cell r="AB524" t="str">
            <v>峨山小学</v>
          </cell>
        </row>
        <row r="524">
          <cell r="AJ524" t="str">
            <v>汉</v>
          </cell>
          <cell r="AK524" t="str">
            <v>群众</v>
          </cell>
          <cell r="AL524" t="str">
            <v>已婚</v>
          </cell>
          <cell r="AM524" t="str">
            <v>1970-10-15</v>
          </cell>
          <cell r="AN524">
            <v>55</v>
          </cell>
          <cell r="AO524">
            <v>1987</v>
          </cell>
          <cell r="AP524" t="str">
            <v>河北</v>
          </cell>
          <cell r="AQ524" t="str">
            <v>河北省沧州市海兴县辛集镇于庄村2021号</v>
          </cell>
        </row>
        <row r="525">
          <cell r="C525" t="str">
            <v>李佳阔</v>
          </cell>
          <cell r="D525" t="str">
            <v>男</v>
          </cell>
          <cell r="E525" t="str">
            <v>前台</v>
          </cell>
          <cell r="F525" t="str">
            <v>河北光华荣昌汽车部件有限公司</v>
          </cell>
          <cell r="G525" t="str">
            <v>座椅事业一部--座椅厂</v>
          </cell>
          <cell r="H525" t="str">
            <v>发泡车间</v>
          </cell>
          <cell r="I525" t="str">
            <v>发泡工</v>
          </cell>
          <cell r="J525" t="str">
            <v>/</v>
          </cell>
          <cell r="K525" t="str">
            <v>河北</v>
          </cell>
          <cell r="L525" t="str">
            <v>沧州众智鑫成人力资源服务有限公司</v>
          </cell>
          <cell r="M525" t="str">
            <v>劳务派遣</v>
          </cell>
          <cell r="N525" t="str">
            <v>否</v>
          </cell>
          <cell r="O525" t="str">
            <v>否</v>
          </cell>
          <cell r="P525" t="str">
            <v>劳务派遣</v>
          </cell>
          <cell r="Q525" t="str">
            <v>生产类</v>
          </cell>
          <cell r="R525" t="str">
            <v>直接人员</v>
          </cell>
          <cell r="S525">
            <v>45938</v>
          </cell>
        </row>
        <row r="525">
          <cell r="W525">
            <v>15203170814</v>
          </cell>
          <cell r="X525" t="str">
            <v>谷金玲</v>
          </cell>
          <cell r="Y525">
            <v>17332771737</v>
          </cell>
        </row>
        <row r="525">
          <cell r="AM525" t="str">
            <v>2007-12-11</v>
          </cell>
          <cell r="AN525">
            <v>17</v>
          </cell>
        </row>
        <row r="525">
          <cell r="AQ525" t="str">
            <v>河北省黄骅市品桥镇孙正庄村132号</v>
          </cell>
        </row>
        <row r="526">
          <cell r="C526" t="str">
            <v>蒋若涵</v>
          </cell>
          <cell r="D526" t="str">
            <v>女</v>
          </cell>
          <cell r="E526" t="str">
            <v>前台</v>
          </cell>
          <cell r="F526" t="str">
            <v>河北光华荣昌汽车部件有限公司</v>
          </cell>
          <cell r="G526" t="str">
            <v>后视镜事业部</v>
          </cell>
          <cell r="H526" t="str">
            <v>后视镜组装车间</v>
          </cell>
          <cell r="I526" t="str">
            <v>组装工</v>
          </cell>
          <cell r="J526" t="str">
            <v>/</v>
          </cell>
          <cell r="K526" t="str">
            <v>河北</v>
          </cell>
          <cell r="L526" t="str">
            <v>沧州鸿创人力资源服务有限公司</v>
          </cell>
          <cell r="M526" t="str">
            <v>劳务派遣</v>
          </cell>
          <cell r="N526" t="str">
            <v>否</v>
          </cell>
          <cell r="O526" t="str">
            <v>否</v>
          </cell>
          <cell r="P526" t="str">
            <v>劳务派遣</v>
          </cell>
          <cell r="Q526" t="str">
            <v>生产类</v>
          </cell>
          <cell r="R526" t="str">
            <v>直接人员</v>
          </cell>
          <cell r="S526">
            <v>45938</v>
          </cell>
        </row>
        <row r="526">
          <cell r="W526">
            <v>18633054005</v>
          </cell>
        </row>
        <row r="526">
          <cell r="AM526" t="str">
            <v>2007-07-08</v>
          </cell>
          <cell r="AN526">
            <v>18</v>
          </cell>
        </row>
        <row r="526">
          <cell r="AQ526" t="str">
            <v>河南省清丰县双庙乡杨兰村5号</v>
          </cell>
        </row>
        <row r="527">
          <cell r="C527" t="str">
            <v>邵明辉</v>
          </cell>
          <cell r="D527" t="str">
            <v>男</v>
          </cell>
          <cell r="E527" t="str">
            <v>前台</v>
          </cell>
          <cell r="F527" t="str">
            <v>河北光华荣昌汽车部件有限公司</v>
          </cell>
          <cell r="G527" t="str">
            <v>座椅事业一部--金属件厂</v>
          </cell>
          <cell r="H527" t="str">
            <v>焊接车间</v>
          </cell>
          <cell r="I527" t="str">
            <v>焊工</v>
          </cell>
          <cell r="J527" t="str">
            <v>/</v>
          </cell>
          <cell r="K527" t="str">
            <v>河北</v>
          </cell>
          <cell r="L527" t="str">
            <v>沧州鸿创人力资源服务有限公司</v>
          </cell>
          <cell r="M527" t="str">
            <v>劳务派遣</v>
          </cell>
          <cell r="N527" t="str">
            <v>否</v>
          </cell>
          <cell r="O527" t="str">
            <v>否</v>
          </cell>
          <cell r="P527" t="str">
            <v>劳务派遣</v>
          </cell>
          <cell r="Q527" t="str">
            <v>生产类</v>
          </cell>
          <cell r="R527" t="str">
            <v>直接人员</v>
          </cell>
          <cell r="S527">
            <v>45938</v>
          </cell>
        </row>
        <row r="527">
          <cell r="W527">
            <v>15033171233</v>
          </cell>
        </row>
        <row r="527">
          <cell r="AM527" t="str">
            <v>1987-04-10</v>
          </cell>
          <cell r="AN527">
            <v>38</v>
          </cell>
        </row>
        <row r="527">
          <cell r="AQ527" t="str">
            <v>河北省黄骅市南排河镇赵家堡村8410号</v>
          </cell>
        </row>
        <row r="528">
          <cell r="C528" t="str">
            <v>庞欣云</v>
          </cell>
          <cell r="D528" t="str">
            <v>女</v>
          </cell>
          <cell r="E528" t="str">
            <v>前台</v>
          </cell>
          <cell r="F528" t="str">
            <v>河北光华荣昌汽车部件有限公司</v>
          </cell>
          <cell r="G528" t="str">
            <v>后视镜事业部</v>
          </cell>
          <cell r="H528" t="str">
            <v>后视镜组装车间</v>
          </cell>
          <cell r="I528" t="str">
            <v>组装工</v>
          </cell>
          <cell r="J528" t="str">
            <v>/</v>
          </cell>
          <cell r="K528" t="str">
            <v>河北</v>
          </cell>
          <cell r="L528" t="str">
            <v>天津宏达翔科技有限公司</v>
          </cell>
          <cell r="M528" t="str">
            <v>劳务派遣</v>
          </cell>
          <cell r="N528" t="str">
            <v>否</v>
          </cell>
          <cell r="O528" t="str">
            <v>否</v>
          </cell>
          <cell r="P528" t="str">
            <v>劳务派遣</v>
          </cell>
          <cell r="Q528" t="str">
            <v>生产类</v>
          </cell>
          <cell r="R528" t="str">
            <v>直接人员</v>
          </cell>
          <cell r="S528">
            <v>45939</v>
          </cell>
        </row>
        <row r="528">
          <cell r="W528">
            <v>19718843945</v>
          </cell>
          <cell r="X528" t="str">
            <v>赵勇琴</v>
          </cell>
          <cell r="Y528">
            <v>15831397741</v>
          </cell>
          <cell r="Z528" t="str">
            <v>专科</v>
          </cell>
          <cell r="AA528">
            <v>2025</v>
          </cell>
          <cell r="AB528" t="str">
            <v>渤海理工</v>
          </cell>
        </row>
        <row r="528">
          <cell r="AJ528" t="str">
            <v>汉</v>
          </cell>
          <cell r="AK528" t="str">
            <v>群众</v>
          </cell>
          <cell r="AL528" t="str">
            <v>未婚</v>
          </cell>
          <cell r="AM528" t="str">
            <v>2004-10-04</v>
          </cell>
          <cell r="AN528">
            <v>21</v>
          </cell>
          <cell r="AO528">
            <v>2025</v>
          </cell>
          <cell r="AP528" t="str">
            <v>河北</v>
          </cell>
          <cell r="AQ528" t="str">
            <v>河北省张家口市阳原县揣骨曈镇季家庄村372号</v>
          </cell>
        </row>
        <row r="529">
          <cell r="C529" t="str">
            <v>刘泽坤</v>
          </cell>
          <cell r="D529" t="str">
            <v>男</v>
          </cell>
          <cell r="E529" t="str">
            <v>前台</v>
          </cell>
          <cell r="F529" t="str">
            <v>河北光华荣昌汽车部件有限公司</v>
          </cell>
          <cell r="G529" t="str">
            <v>座椅事业一部--金属件厂</v>
          </cell>
          <cell r="H529" t="str">
            <v>底座装配车间</v>
          </cell>
          <cell r="I529" t="str">
            <v>组装工</v>
          </cell>
          <cell r="J529" t="str">
            <v>/</v>
          </cell>
          <cell r="K529" t="str">
            <v>河北</v>
          </cell>
          <cell r="L529" t="str">
            <v>沧州众智鑫成人力资源服务有限公司</v>
          </cell>
          <cell r="M529" t="str">
            <v>劳务派遣</v>
          </cell>
          <cell r="N529" t="str">
            <v>否</v>
          </cell>
          <cell r="O529" t="str">
            <v>否</v>
          </cell>
          <cell r="P529" t="str">
            <v>劳务派遣</v>
          </cell>
          <cell r="Q529" t="str">
            <v>生产类</v>
          </cell>
          <cell r="R529" t="str">
            <v>直接人员</v>
          </cell>
          <cell r="S529">
            <v>45939</v>
          </cell>
        </row>
        <row r="529">
          <cell r="W529">
            <v>17752972036</v>
          </cell>
          <cell r="X529">
            <v>15333104069</v>
          </cell>
          <cell r="Y529" t="str">
            <v>13313202845</v>
          </cell>
        </row>
        <row r="529">
          <cell r="AM529" t="str">
            <v>2008-08-23</v>
          </cell>
          <cell r="AN529">
            <v>17</v>
          </cell>
        </row>
        <row r="529">
          <cell r="AQ529" t="str">
            <v>河北省邯郸市魏县魏城镇洹水大道西段海港佳苑16号楼2单元301号</v>
          </cell>
        </row>
        <row r="530">
          <cell r="C530" t="str">
            <v>王军</v>
          </cell>
          <cell r="D530" t="str">
            <v>男</v>
          </cell>
          <cell r="E530" t="str">
            <v>前台</v>
          </cell>
          <cell r="F530" t="str">
            <v>河北光华荣昌汽车部件有限公司</v>
          </cell>
          <cell r="G530" t="str">
            <v>座椅事业一部--座椅厂</v>
          </cell>
          <cell r="H530" t="str">
            <v>发泡车间</v>
          </cell>
          <cell r="I530" t="str">
            <v>发泡工</v>
          </cell>
          <cell r="J530" t="str">
            <v>/</v>
          </cell>
          <cell r="K530" t="str">
            <v>河北</v>
          </cell>
          <cell r="L530" t="str">
            <v>联业人力</v>
          </cell>
          <cell r="M530" t="str">
            <v>劳务派遣</v>
          </cell>
          <cell r="N530" t="str">
            <v>否</v>
          </cell>
          <cell r="O530" t="str">
            <v>否</v>
          </cell>
          <cell r="P530" t="str">
            <v>劳务派遣</v>
          </cell>
          <cell r="Q530" t="str">
            <v>生产类</v>
          </cell>
          <cell r="R530" t="str">
            <v>直接人员</v>
          </cell>
          <cell r="S530">
            <v>45940</v>
          </cell>
        </row>
        <row r="530">
          <cell r="W530">
            <v>13292751692</v>
          </cell>
        </row>
        <row r="530">
          <cell r="AM530" t="str">
            <v/>
          </cell>
          <cell r="AN530" t="e">
            <v>#VALUE!</v>
          </cell>
        </row>
        <row r="531">
          <cell r="C531" t="str">
            <v>靳礼磊</v>
          </cell>
          <cell r="D531" t="str">
            <v>男</v>
          </cell>
          <cell r="E531" t="str">
            <v>前台</v>
          </cell>
          <cell r="F531" t="str">
            <v>河北光华荣昌汽车部件有限公司</v>
          </cell>
          <cell r="G531" t="str">
            <v>座椅事业一部--座椅厂</v>
          </cell>
          <cell r="H531" t="str">
            <v>发泡车间</v>
          </cell>
          <cell r="I531" t="str">
            <v>发泡工</v>
          </cell>
          <cell r="J531" t="str">
            <v>/</v>
          </cell>
          <cell r="K531" t="str">
            <v>河北</v>
          </cell>
          <cell r="L531" t="str">
            <v>联业人力</v>
          </cell>
          <cell r="M531" t="str">
            <v>劳务派遣</v>
          </cell>
          <cell r="N531" t="str">
            <v>否</v>
          </cell>
          <cell r="O531" t="str">
            <v>否</v>
          </cell>
          <cell r="P531" t="str">
            <v>劳务派遣</v>
          </cell>
          <cell r="Q531" t="str">
            <v>生产类</v>
          </cell>
          <cell r="R531" t="str">
            <v>直接人员</v>
          </cell>
          <cell r="S531">
            <v>45941</v>
          </cell>
        </row>
        <row r="531">
          <cell r="W531">
            <v>18127407806</v>
          </cell>
        </row>
        <row r="531">
          <cell r="AM531" t="str">
            <v/>
          </cell>
          <cell r="AN531" t="e">
            <v>#VALUE!</v>
          </cell>
        </row>
        <row r="532">
          <cell r="C532" t="str">
            <v>王萌薇</v>
          </cell>
          <cell r="D532" t="str">
            <v>女</v>
          </cell>
          <cell r="E532" t="str">
            <v>前台</v>
          </cell>
          <cell r="F532" t="str">
            <v>河北光华荣昌汽车部件有限公司</v>
          </cell>
          <cell r="G532" t="str">
            <v>座椅事业一部--座椅厂</v>
          </cell>
          <cell r="H532" t="str">
            <v>发泡车间</v>
          </cell>
          <cell r="I532" t="str">
            <v>发泡工</v>
          </cell>
          <cell r="J532" t="str">
            <v>/</v>
          </cell>
          <cell r="K532" t="str">
            <v>河北</v>
          </cell>
          <cell r="L532" t="str">
            <v>联业人力</v>
          </cell>
          <cell r="M532" t="str">
            <v>劳务派遣</v>
          </cell>
          <cell r="N532" t="str">
            <v>否</v>
          </cell>
          <cell r="O532" t="str">
            <v>否</v>
          </cell>
          <cell r="P532" t="str">
            <v>劳务派遣</v>
          </cell>
          <cell r="Q532" t="str">
            <v>生产类</v>
          </cell>
          <cell r="R532" t="str">
            <v>直接人员</v>
          </cell>
          <cell r="S532">
            <v>45941</v>
          </cell>
        </row>
        <row r="532">
          <cell r="W532">
            <v>18233730287</v>
          </cell>
        </row>
        <row r="532">
          <cell r="AM532" t="str">
            <v/>
          </cell>
          <cell r="AN532" t="e">
            <v>#VALUE!</v>
          </cell>
        </row>
        <row r="533">
          <cell r="C533" t="str">
            <v>曹绪树</v>
          </cell>
          <cell r="D533" t="str">
            <v>男</v>
          </cell>
          <cell r="E533" t="str">
            <v>前台</v>
          </cell>
          <cell r="F533" t="str">
            <v>河北光华荣昌汽车部件有限公司</v>
          </cell>
          <cell r="G533" t="str">
            <v>座椅事业一部--金属件厂</v>
          </cell>
          <cell r="H533" t="str">
            <v>冲压弯管车间</v>
          </cell>
          <cell r="I533" t="str">
            <v>冲压工</v>
          </cell>
          <cell r="J533" t="str">
            <v>/</v>
          </cell>
          <cell r="K533" t="str">
            <v>河北</v>
          </cell>
          <cell r="L533" t="str">
            <v>天津宏达翔科技有限公司</v>
          </cell>
          <cell r="M533" t="str">
            <v>劳务派遣</v>
          </cell>
          <cell r="N533" t="str">
            <v>否</v>
          </cell>
          <cell r="O533" t="str">
            <v>否</v>
          </cell>
          <cell r="P533" t="str">
            <v>劳务派遣</v>
          </cell>
          <cell r="Q533" t="str">
            <v>生产类</v>
          </cell>
          <cell r="R533" t="str">
            <v>直接人员</v>
          </cell>
          <cell r="S533">
            <v>45942</v>
          </cell>
        </row>
        <row r="533">
          <cell r="W533">
            <v>18733777507</v>
          </cell>
          <cell r="X533" t="str">
            <v>刘杰</v>
          </cell>
          <cell r="Y533">
            <v>13131713600</v>
          </cell>
          <cell r="Z533" t="str">
            <v>初中</v>
          </cell>
          <cell r="AA533">
            <v>2005</v>
          </cell>
          <cell r="AB533" t="str">
            <v>第四中学</v>
          </cell>
        </row>
        <row r="533">
          <cell r="AJ533" t="str">
            <v>汉</v>
          </cell>
          <cell r="AK533" t="str">
            <v>群众</v>
          </cell>
          <cell r="AL533" t="str">
            <v>已婚</v>
          </cell>
          <cell r="AM533" t="str">
            <v>1988-10-15</v>
          </cell>
          <cell r="AN533">
            <v>37</v>
          </cell>
          <cell r="AO533">
            <v>2006</v>
          </cell>
          <cell r="AP533" t="str">
            <v>河北</v>
          </cell>
          <cell r="AQ533" t="str">
            <v>河北省黄骅市黄骅镇大街北村361号 </v>
          </cell>
        </row>
        <row r="534">
          <cell r="C534" t="str">
            <v>张亮</v>
          </cell>
          <cell r="D534" t="str">
            <v>男</v>
          </cell>
          <cell r="E534" t="str">
            <v>前台</v>
          </cell>
          <cell r="F534" t="str">
            <v>河北光华荣昌汽车部件有限公司</v>
          </cell>
          <cell r="G534" t="str">
            <v>座椅事业一部--金属件厂</v>
          </cell>
          <cell r="H534" t="str">
            <v>焊接车间</v>
          </cell>
          <cell r="I534" t="str">
            <v>摆件工</v>
          </cell>
          <cell r="J534" t="str">
            <v>/</v>
          </cell>
          <cell r="K534" t="str">
            <v>河北</v>
          </cell>
          <cell r="L534" t="str">
            <v>沧州鸿创人力资源服务有限公司</v>
          </cell>
          <cell r="M534" t="str">
            <v>劳务派遣</v>
          </cell>
          <cell r="N534" t="str">
            <v>否</v>
          </cell>
          <cell r="O534" t="str">
            <v>否</v>
          </cell>
          <cell r="P534" t="str">
            <v>劳务派遣</v>
          </cell>
          <cell r="Q534" t="str">
            <v>生产类</v>
          </cell>
          <cell r="R534" t="str">
            <v>直接人员</v>
          </cell>
          <cell r="S534">
            <v>45942</v>
          </cell>
        </row>
        <row r="534">
          <cell r="W534">
            <v>13780577017</v>
          </cell>
        </row>
        <row r="534">
          <cell r="AM534" t="str">
            <v>1987-05-14</v>
          </cell>
          <cell r="AN534">
            <v>38</v>
          </cell>
        </row>
        <row r="534">
          <cell r="AQ534" t="str">
            <v>河北省黄骅市中捷农场十队129号</v>
          </cell>
        </row>
        <row r="535">
          <cell r="C535" t="str">
            <v>高宝凤</v>
          </cell>
          <cell r="D535" t="str">
            <v>女</v>
          </cell>
          <cell r="E535" t="str">
            <v>前台</v>
          </cell>
          <cell r="F535" t="str">
            <v>河北光华荣昌汽车部件有限公司</v>
          </cell>
          <cell r="G535" t="str">
            <v>座椅事业一部--金属件厂</v>
          </cell>
          <cell r="H535" t="str">
            <v>冲压弯管车间</v>
          </cell>
          <cell r="I535" t="str">
            <v>冲压工</v>
          </cell>
          <cell r="J535" t="str">
            <v>/</v>
          </cell>
          <cell r="K535" t="str">
            <v>河北</v>
          </cell>
          <cell r="L535" t="str">
            <v>天津宏达翔科技有限公司</v>
          </cell>
          <cell r="M535" t="str">
            <v>劳务派遣</v>
          </cell>
          <cell r="N535" t="str">
            <v>否</v>
          </cell>
          <cell r="O535" t="str">
            <v>否</v>
          </cell>
          <cell r="P535" t="str">
            <v>劳务派遣</v>
          </cell>
          <cell r="Q535" t="str">
            <v>生产类</v>
          </cell>
          <cell r="R535" t="str">
            <v>直接人员</v>
          </cell>
          <cell r="S535">
            <v>45943</v>
          </cell>
        </row>
        <row r="535">
          <cell r="W535">
            <v>18835309944</v>
          </cell>
          <cell r="X535" t="str">
            <v>妹妹</v>
          </cell>
          <cell r="Y535">
            <v>17736960066</v>
          </cell>
          <cell r="Z535" t="str">
            <v>初中</v>
          </cell>
          <cell r="AA535">
            <v>2001</v>
          </cell>
          <cell r="AB535" t="str">
            <v>下曹中学</v>
          </cell>
        </row>
        <row r="535">
          <cell r="AJ535" t="str">
            <v>汉</v>
          </cell>
          <cell r="AK535" t="str">
            <v>群众</v>
          </cell>
          <cell r="AL535" t="str">
            <v>已婚</v>
          </cell>
          <cell r="AM535" t="str">
            <v>1982-04-04</v>
          </cell>
          <cell r="AN535">
            <v>43</v>
          </cell>
          <cell r="AO535">
            <v>2005</v>
          </cell>
          <cell r="AP535" t="str">
            <v>山西</v>
          </cell>
          <cell r="AQ535" t="str">
            <v>山西省盂县南娄镇秀寨村359号</v>
          </cell>
        </row>
        <row r="536">
          <cell r="C536" t="str">
            <v>于骏</v>
          </cell>
          <cell r="D536" t="str">
            <v>男</v>
          </cell>
          <cell r="E536" t="str">
            <v>前台</v>
          </cell>
          <cell r="F536" t="str">
            <v>河北光华荣昌汽车部件有限公司</v>
          </cell>
          <cell r="G536" t="str">
            <v>座椅事业一部--座椅厂</v>
          </cell>
          <cell r="H536" t="str">
            <v>发泡车间</v>
          </cell>
          <cell r="I536" t="str">
            <v>发泡工</v>
          </cell>
          <cell r="J536" t="str">
            <v>/</v>
          </cell>
          <cell r="K536" t="str">
            <v>河北</v>
          </cell>
          <cell r="L536" t="str">
            <v>沧州众智鑫成人力资源服务有限公司</v>
          </cell>
          <cell r="M536" t="str">
            <v>劳务派遣</v>
          </cell>
          <cell r="N536" t="str">
            <v>否</v>
          </cell>
          <cell r="O536" t="str">
            <v>否</v>
          </cell>
          <cell r="P536" t="str">
            <v>劳务派遣</v>
          </cell>
          <cell r="Q536" t="str">
            <v>生产类</v>
          </cell>
          <cell r="R536" t="str">
            <v>直接人员</v>
          </cell>
          <cell r="S536">
            <v>45943</v>
          </cell>
        </row>
        <row r="536">
          <cell r="W536">
            <v>17805107259</v>
          </cell>
          <cell r="X536" t="str">
            <v>强俊香</v>
          </cell>
          <cell r="Y536" t="str">
            <v>18333059226</v>
          </cell>
        </row>
        <row r="536">
          <cell r="AM536" t="str">
            <v>2000-06-06</v>
          </cell>
          <cell r="AN536">
            <v>25</v>
          </cell>
        </row>
        <row r="536">
          <cell r="AQ536" t="str">
            <v> 河北省沧州市沧县汪家铺乡三里堤村182号</v>
          </cell>
        </row>
        <row r="537">
          <cell r="C537" t="str">
            <v>高希坡</v>
          </cell>
          <cell r="D537" t="str">
            <v>男</v>
          </cell>
          <cell r="E537" t="str">
            <v>前台</v>
          </cell>
          <cell r="F537" t="str">
            <v>河北光华荣昌汽车部件有限公司</v>
          </cell>
          <cell r="G537" t="str">
            <v>座椅事业一部--座椅厂</v>
          </cell>
          <cell r="H537" t="str">
            <v>座椅总装车间</v>
          </cell>
          <cell r="I537" t="str">
            <v>组装工</v>
          </cell>
          <cell r="J537" t="str">
            <v>/</v>
          </cell>
          <cell r="K537" t="str">
            <v>河北</v>
          </cell>
          <cell r="L537" t="str">
            <v>沧州众智鑫成人力资源服务有限公司</v>
          </cell>
          <cell r="M537" t="str">
            <v>劳务派遣</v>
          </cell>
          <cell r="N537" t="str">
            <v>否</v>
          </cell>
          <cell r="O537" t="str">
            <v>否</v>
          </cell>
          <cell r="P537" t="str">
            <v>劳务派遣</v>
          </cell>
          <cell r="Q537" t="str">
            <v>生产类</v>
          </cell>
          <cell r="R537" t="str">
            <v>直接人员</v>
          </cell>
          <cell r="S537">
            <v>45944</v>
          </cell>
        </row>
        <row r="537">
          <cell r="W537">
            <v>18633718678</v>
          </cell>
        </row>
        <row r="537">
          <cell r="AM537" t="str">
            <v>1969-06-28</v>
          </cell>
          <cell r="AN537">
            <v>56</v>
          </cell>
        </row>
        <row r="537">
          <cell r="AQ537" t="str">
            <v>河北省沧州市海兴县辛集镇赵堤头村807号</v>
          </cell>
        </row>
        <row r="538">
          <cell r="C538" t="str">
            <v>韩佳旺</v>
          </cell>
          <cell r="D538" t="str">
            <v>男</v>
          </cell>
          <cell r="E538" t="str">
            <v>前台</v>
          </cell>
          <cell r="F538" t="str">
            <v>河北光华荣昌汽车部件有限公司</v>
          </cell>
          <cell r="G538" t="str">
            <v>座椅事业一部--座椅厂</v>
          </cell>
          <cell r="H538" t="str">
            <v>座椅总装车间</v>
          </cell>
          <cell r="I538" t="str">
            <v>组装工</v>
          </cell>
          <cell r="J538" t="str">
            <v>/</v>
          </cell>
          <cell r="K538" t="str">
            <v>河北</v>
          </cell>
          <cell r="L538" t="str">
            <v>天津宏达翔科技有限公司</v>
          </cell>
          <cell r="M538" t="str">
            <v>劳务派遣</v>
          </cell>
          <cell r="N538" t="str">
            <v>否</v>
          </cell>
          <cell r="O538" t="str">
            <v>否</v>
          </cell>
          <cell r="P538" t="str">
            <v>劳务派遣</v>
          </cell>
          <cell r="Q538" t="str">
            <v>生产类</v>
          </cell>
          <cell r="R538" t="str">
            <v>直接人员</v>
          </cell>
          <cell r="S538">
            <v>45944</v>
          </cell>
        </row>
        <row r="538">
          <cell r="W538">
            <v>13231758307</v>
          </cell>
          <cell r="X538" t="str">
            <v>韩永利</v>
          </cell>
          <cell r="Y538">
            <v>13231758307</v>
          </cell>
          <cell r="Z538" t="str">
            <v>初中</v>
          </cell>
          <cell r="AA538">
            <v>2023</v>
          </cell>
          <cell r="AB538" t="str">
            <v>毕孟中学</v>
          </cell>
        </row>
        <row r="538">
          <cell r="AJ538" t="str">
            <v>汉</v>
          </cell>
          <cell r="AK538" t="str">
            <v>群众</v>
          </cell>
          <cell r="AL538" t="str">
            <v>未婚</v>
          </cell>
          <cell r="AM538" t="str">
            <v>2008-05-02</v>
          </cell>
          <cell r="AN538">
            <v>17</v>
          </cell>
          <cell r="AO538">
            <v>2023</v>
          </cell>
          <cell r="AP538" t="str">
            <v>河北</v>
          </cell>
          <cell r="AQ538" t="str">
            <v>河北省黄骅市常郭镇东马村148号</v>
          </cell>
        </row>
        <row r="539">
          <cell r="C539" t="str">
            <v>耿宝利</v>
          </cell>
          <cell r="D539" t="str">
            <v>男</v>
          </cell>
          <cell r="E539" t="str">
            <v>前台</v>
          </cell>
          <cell r="F539" t="str">
            <v>河北光华荣昌汽车部件有限公司</v>
          </cell>
          <cell r="G539" t="str">
            <v>座椅事业一部--金属件厂</v>
          </cell>
          <cell r="H539" t="str">
            <v>冲压弯管车间</v>
          </cell>
          <cell r="I539" t="str">
            <v>冲压工</v>
          </cell>
          <cell r="J539" t="str">
            <v>/</v>
          </cell>
          <cell r="K539" t="str">
            <v>河北</v>
          </cell>
          <cell r="L539" t="str">
            <v>沧州众智鑫成人力资源服务有限公司</v>
          </cell>
          <cell r="M539" t="str">
            <v>劳务派遣</v>
          </cell>
          <cell r="N539" t="str">
            <v>否</v>
          </cell>
          <cell r="O539" t="str">
            <v>否</v>
          </cell>
          <cell r="P539" t="str">
            <v>劳务派遣</v>
          </cell>
          <cell r="Q539" t="str">
            <v>生产类</v>
          </cell>
          <cell r="R539" t="str">
            <v>直接人员</v>
          </cell>
          <cell r="S539">
            <v>45944</v>
          </cell>
        </row>
        <row r="539">
          <cell r="W539">
            <v>13483856217</v>
          </cell>
        </row>
        <row r="539">
          <cell r="AM539" t="str">
            <v>1983-04-21</v>
          </cell>
          <cell r="AN539">
            <v>42</v>
          </cell>
        </row>
        <row r="539">
          <cell r="AQ539" t="str">
            <v>河北省沧州市沧县李天木乡自来屯村970号</v>
          </cell>
        </row>
        <row r="540">
          <cell r="C540" t="str">
            <v>程坤林</v>
          </cell>
          <cell r="D540" t="str">
            <v>男</v>
          </cell>
          <cell r="E540" t="str">
            <v>前台</v>
          </cell>
          <cell r="F540" t="str">
            <v>河北光华荣昌汽车部件有限公司</v>
          </cell>
          <cell r="G540" t="str">
            <v>座椅事业一部--座椅厂</v>
          </cell>
          <cell r="H540" t="str">
            <v>座椅总装车间</v>
          </cell>
          <cell r="I540" t="str">
            <v>组装工</v>
          </cell>
          <cell r="J540" t="str">
            <v>/</v>
          </cell>
          <cell r="K540" t="str">
            <v>河北</v>
          </cell>
          <cell r="L540" t="str">
            <v>天津宏达翔科技有限公司</v>
          </cell>
          <cell r="M540" t="str">
            <v>劳务派遣</v>
          </cell>
          <cell r="N540" t="str">
            <v>否</v>
          </cell>
          <cell r="O540" t="str">
            <v>否</v>
          </cell>
          <cell r="P540" t="str">
            <v>劳务派遣</v>
          </cell>
          <cell r="Q540" t="str">
            <v>生产类</v>
          </cell>
          <cell r="R540" t="str">
            <v>直接人员</v>
          </cell>
          <cell r="S540">
            <v>45944</v>
          </cell>
        </row>
        <row r="540">
          <cell r="W540">
            <v>13102731532</v>
          </cell>
          <cell r="X540" t="str">
            <v>段程程</v>
          </cell>
          <cell r="Y540">
            <v>17695771373</v>
          </cell>
          <cell r="Z540" t="str">
            <v>初中</v>
          </cell>
          <cell r="AA540">
            <v>2006</v>
          </cell>
          <cell r="AB540" t="str">
            <v>齐家务中学</v>
          </cell>
        </row>
        <row r="540">
          <cell r="AJ540" t="str">
            <v>汉</v>
          </cell>
          <cell r="AK540" t="str">
            <v>群众</v>
          </cell>
          <cell r="AL540" t="str">
            <v>未婚</v>
          </cell>
          <cell r="AM540" t="str">
            <v>1987-06-08</v>
          </cell>
          <cell r="AN540">
            <v>38</v>
          </cell>
          <cell r="AO540">
            <v>2007</v>
          </cell>
          <cell r="AP540" t="str">
            <v>河北</v>
          </cell>
          <cell r="AQ540" t="str">
            <v>河北省黄骅市齐家务乡同东村208号</v>
          </cell>
        </row>
        <row r="541">
          <cell r="C541" t="str">
            <v>毛福林</v>
          </cell>
          <cell r="D541" t="str">
            <v>男</v>
          </cell>
          <cell r="E541" t="str">
            <v>前台</v>
          </cell>
          <cell r="F541" t="str">
            <v>河北光华荣昌汽车部件有限公司</v>
          </cell>
          <cell r="G541" t="str">
            <v>座椅事业一部--座椅厂</v>
          </cell>
          <cell r="H541" t="str">
            <v>座椅总装车间</v>
          </cell>
          <cell r="I541" t="str">
            <v>组装工</v>
          </cell>
          <cell r="J541" t="str">
            <v>座椅H6</v>
          </cell>
          <cell r="K541" t="str">
            <v>河北</v>
          </cell>
          <cell r="L541" t="str">
            <v>沧州众智鑫成人力资源服务有限公司</v>
          </cell>
          <cell r="M541" t="str">
            <v>劳务派遣</v>
          </cell>
          <cell r="N541" t="str">
            <v>否</v>
          </cell>
          <cell r="O541" t="str">
            <v>否</v>
          </cell>
          <cell r="P541" t="str">
            <v>劳务派遣</v>
          </cell>
          <cell r="Q541" t="str">
            <v>生产类</v>
          </cell>
          <cell r="R541" t="str">
            <v>直接人员</v>
          </cell>
          <cell r="S541">
            <v>45944</v>
          </cell>
        </row>
        <row r="541">
          <cell r="W541">
            <v>15820036585</v>
          </cell>
        </row>
        <row r="541">
          <cell r="AM541" t="str">
            <v>2002-02-13</v>
          </cell>
          <cell r="AN541">
            <v>23</v>
          </cell>
        </row>
        <row r="541">
          <cell r="AQ541" t="str">
            <v>山东省青岛市即墨区大信街道办事处八宝庄251号</v>
          </cell>
        </row>
        <row r="542">
          <cell r="C542" t="str">
            <v>孙炎</v>
          </cell>
          <cell r="D542" t="str">
            <v>男</v>
          </cell>
          <cell r="E542" t="str">
            <v>前台</v>
          </cell>
          <cell r="F542" t="str">
            <v>河北光华荣昌汽车部件有限公司</v>
          </cell>
          <cell r="G542" t="str">
            <v>座椅事业一部--座椅厂</v>
          </cell>
          <cell r="H542" t="str">
            <v>座椅总装车间</v>
          </cell>
          <cell r="I542" t="str">
            <v>组装工</v>
          </cell>
          <cell r="J542" t="str">
            <v>/</v>
          </cell>
          <cell r="K542" t="str">
            <v>河北</v>
          </cell>
          <cell r="L542" t="str">
            <v>沧州众智鑫成人力资源服务有限公司</v>
          </cell>
          <cell r="M542" t="str">
            <v>劳务派遣</v>
          </cell>
          <cell r="N542" t="str">
            <v>否</v>
          </cell>
          <cell r="O542" t="str">
            <v>否</v>
          </cell>
          <cell r="P542" t="str">
            <v>劳务派遣</v>
          </cell>
          <cell r="Q542" t="str">
            <v>生产类</v>
          </cell>
          <cell r="R542" t="str">
            <v>直接人员</v>
          </cell>
          <cell r="S542">
            <v>45945</v>
          </cell>
        </row>
        <row r="542">
          <cell r="W542">
            <v>13832742728</v>
          </cell>
          <cell r="X542" t="str">
            <v>于垒垒</v>
          </cell>
          <cell r="Y542" t="str">
            <v>18733006297</v>
          </cell>
        </row>
        <row r="542">
          <cell r="AM542" t="str">
            <v>2006-09-14</v>
          </cell>
          <cell r="AN542">
            <v>19</v>
          </cell>
        </row>
        <row r="542">
          <cell r="AQ542" t="str">
            <v>河北省沧州市海兴县张会亭乡豆腐营村316号</v>
          </cell>
        </row>
        <row r="543">
          <cell r="C543" t="str">
            <v>王鹤轩</v>
          </cell>
          <cell r="D543" t="str">
            <v>男</v>
          </cell>
          <cell r="E543" t="str">
            <v>前台</v>
          </cell>
          <cell r="F543" t="str">
            <v>河北光华荣昌汽车部件有限公司</v>
          </cell>
          <cell r="G543" t="str">
            <v>座椅事业一部--金属件厂</v>
          </cell>
          <cell r="H543" t="str">
            <v>电泳车间</v>
          </cell>
          <cell r="I543" t="str">
            <v>挂件工</v>
          </cell>
          <cell r="J543" t="str">
            <v>/</v>
          </cell>
          <cell r="K543" t="str">
            <v>河北</v>
          </cell>
          <cell r="L543" t="str">
            <v>天津宏达翔科技有限公司</v>
          </cell>
          <cell r="M543" t="str">
            <v>劳务派遣</v>
          </cell>
          <cell r="N543" t="str">
            <v>否</v>
          </cell>
          <cell r="O543" t="str">
            <v>否</v>
          </cell>
          <cell r="P543" t="str">
            <v>劳务派遣</v>
          </cell>
          <cell r="Q543" t="str">
            <v>生产类</v>
          </cell>
          <cell r="R543" t="str">
            <v>直接人员</v>
          </cell>
          <cell r="S543">
            <v>45945</v>
          </cell>
        </row>
        <row r="543">
          <cell r="W543">
            <v>18531711592</v>
          </cell>
          <cell r="X543" t="str">
            <v>爸爸</v>
          </cell>
          <cell r="Y543">
            <v>15100768062</v>
          </cell>
          <cell r="Z543" t="str">
            <v>初中</v>
          </cell>
          <cell r="AA543">
            <v>2023</v>
          </cell>
          <cell r="AB543" t="str">
            <v>王史中学</v>
          </cell>
        </row>
        <row r="543">
          <cell r="AJ543" t="str">
            <v>回</v>
          </cell>
          <cell r="AK543" t="str">
            <v>群众</v>
          </cell>
          <cell r="AL543" t="str">
            <v>未婚</v>
          </cell>
          <cell r="AM543" t="str">
            <v>2008-09-18</v>
          </cell>
          <cell r="AN543">
            <v>17</v>
          </cell>
          <cell r="AO543">
            <v>2024</v>
          </cell>
          <cell r="AP543" t="str">
            <v>河北</v>
          </cell>
          <cell r="AQ543" t="str">
            <v>河北省沧州市孟村回族自治县牛进庄乡徐杨桥村241号</v>
          </cell>
        </row>
        <row r="544">
          <cell r="C544" t="str">
            <v>孙墨凡</v>
          </cell>
          <cell r="D544" t="str">
            <v>男</v>
          </cell>
          <cell r="E544" t="str">
            <v>前台</v>
          </cell>
          <cell r="F544" t="str">
            <v>河北光华荣昌汽车部件有限公司</v>
          </cell>
          <cell r="G544" t="str">
            <v>座椅事业一部--座椅厂</v>
          </cell>
          <cell r="H544" t="str">
            <v>座椅总装车间</v>
          </cell>
          <cell r="I544" t="str">
            <v>组装工</v>
          </cell>
          <cell r="J544" t="str">
            <v>/</v>
          </cell>
          <cell r="K544" t="str">
            <v>河北</v>
          </cell>
          <cell r="L544" t="str">
            <v>天津宏达翔科技有限公司</v>
          </cell>
          <cell r="M544" t="str">
            <v>劳务派遣</v>
          </cell>
          <cell r="N544" t="str">
            <v>否</v>
          </cell>
          <cell r="O544" t="str">
            <v>否</v>
          </cell>
          <cell r="P544" t="str">
            <v>劳务派遣</v>
          </cell>
          <cell r="Q544" t="str">
            <v>生产类</v>
          </cell>
          <cell r="R544" t="str">
            <v>直接人员</v>
          </cell>
          <cell r="S544">
            <v>45945</v>
          </cell>
        </row>
        <row r="544">
          <cell r="W544">
            <v>19041778253</v>
          </cell>
          <cell r="X544" t="str">
            <v>孙兆俊</v>
          </cell>
          <cell r="Y544">
            <v>13903271646</v>
          </cell>
          <cell r="Z544" t="str">
            <v>初中</v>
          </cell>
          <cell r="AA544">
            <v>2023</v>
          </cell>
          <cell r="AB544" t="str">
            <v>海兴县第二中学</v>
          </cell>
        </row>
        <row r="544">
          <cell r="AJ544" t="str">
            <v>汉</v>
          </cell>
          <cell r="AK544" t="str">
            <v>群众</v>
          </cell>
          <cell r="AL544" t="str">
            <v>未婚</v>
          </cell>
          <cell r="AM544" t="str">
            <v>2009-06-22</v>
          </cell>
          <cell r="AN544">
            <v>16</v>
          </cell>
          <cell r="AO544">
            <v>2025</v>
          </cell>
          <cell r="AP544" t="str">
            <v>河北</v>
          </cell>
          <cell r="AQ544" t="str">
            <v>河北省沧州市海兴县海政路大修厂小区346号</v>
          </cell>
        </row>
        <row r="545">
          <cell r="C545" t="str">
            <v>王靖霖</v>
          </cell>
          <cell r="D545" t="str">
            <v>男</v>
          </cell>
          <cell r="E545" t="str">
            <v>前台</v>
          </cell>
          <cell r="F545" t="str">
            <v>河北光华荣昌汽车部件有限公司</v>
          </cell>
          <cell r="G545" t="str">
            <v>座椅事业一部--金属件厂</v>
          </cell>
          <cell r="H545" t="str">
            <v>焊接车间</v>
          </cell>
          <cell r="I545" t="str">
            <v>摆件工</v>
          </cell>
          <cell r="J545" t="str">
            <v>/</v>
          </cell>
          <cell r="K545" t="str">
            <v>河北</v>
          </cell>
          <cell r="L545" t="str">
            <v>天津宏达翔科技有限公司</v>
          </cell>
          <cell r="M545" t="str">
            <v>劳务派遣</v>
          </cell>
          <cell r="N545" t="str">
            <v>否</v>
          </cell>
          <cell r="O545" t="str">
            <v>否</v>
          </cell>
          <cell r="P545" t="str">
            <v>劳务派遣</v>
          </cell>
          <cell r="Q545" t="str">
            <v>生产类</v>
          </cell>
          <cell r="R545" t="str">
            <v>直接人员</v>
          </cell>
          <cell r="S545">
            <v>45945</v>
          </cell>
        </row>
        <row r="545">
          <cell r="W545">
            <v>19718060300</v>
          </cell>
          <cell r="X545" t="str">
            <v>王桂利</v>
          </cell>
          <cell r="Y545">
            <v>15231707899</v>
          </cell>
          <cell r="Z545" t="str">
            <v>中专</v>
          </cell>
          <cell r="AA545">
            <v>2025</v>
          </cell>
          <cell r="AB545" t="str">
            <v>中捷技校</v>
          </cell>
        </row>
        <row r="545">
          <cell r="AJ545" t="str">
            <v>汉</v>
          </cell>
          <cell r="AK545" t="str">
            <v>群众</v>
          </cell>
          <cell r="AL545" t="str">
            <v>未婚</v>
          </cell>
          <cell r="AM545" t="str">
            <v>2008-07-23</v>
          </cell>
          <cell r="AN545">
            <v>17</v>
          </cell>
          <cell r="AO545">
            <v>2025</v>
          </cell>
          <cell r="AP545" t="str">
            <v>河北</v>
          </cell>
          <cell r="AQ545" t="str">
            <v>河北省沧州市沧县兴济镇东槐庄村</v>
          </cell>
        </row>
        <row r="546">
          <cell r="C546" t="str">
            <v>刘志伟</v>
          </cell>
          <cell r="D546" t="str">
            <v>男</v>
          </cell>
          <cell r="E546" t="str">
            <v>前台</v>
          </cell>
          <cell r="F546" t="str">
            <v>河北光华荣昌汽车部件有限公司</v>
          </cell>
          <cell r="G546" t="str">
            <v>座椅事业一部--金属件厂</v>
          </cell>
          <cell r="H546" t="str">
            <v>焊接车间</v>
          </cell>
          <cell r="I546" t="str">
            <v>摆件工</v>
          </cell>
          <cell r="J546" t="str">
            <v>/</v>
          </cell>
          <cell r="K546" t="str">
            <v>河北</v>
          </cell>
          <cell r="L546" t="str">
            <v>天津宏达翔科技有限公司</v>
          </cell>
          <cell r="M546" t="str">
            <v>劳务派遣</v>
          </cell>
          <cell r="N546" t="str">
            <v>否</v>
          </cell>
          <cell r="O546" t="str">
            <v>否</v>
          </cell>
          <cell r="P546" t="str">
            <v>劳务派遣</v>
          </cell>
          <cell r="Q546" t="str">
            <v>生产类</v>
          </cell>
          <cell r="R546" t="str">
            <v>直接人员</v>
          </cell>
          <cell r="S546">
            <v>45945</v>
          </cell>
        </row>
        <row r="546">
          <cell r="W546">
            <v>15205670730</v>
          </cell>
          <cell r="X546" t="str">
            <v>程丽</v>
          </cell>
          <cell r="Y546">
            <v>15255930846</v>
          </cell>
          <cell r="Z546" t="str">
            <v>初中</v>
          </cell>
          <cell r="AA546">
            <v>1988</v>
          </cell>
          <cell r="AB546" t="str">
            <v>张村中学</v>
          </cell>
        </row>
        <row r="546">
          <cell r="AJ546" t="str">
            <v>汉</v>
          </cell>
          <cell r="AK546" t="str">
            <v>群众</v>
          </cell>
          <cell r="AL546" t="str">
            <v>已婚</v>
          </cell>
          <cell r="AM546" t="str">
            <v>1974-01-25</v>
          </cell>
          <cell r="AN546">
            <v>51</v>
          </cell>
          <cell r="AO546">
            <v>1988</v>
          </cell>
          <cell r="AP546" t="str">
            <v>安徽</v>
          </cell>
          <cell r="AQ546" t="str">
            <v>安徽省利辛县张村镇三里湾村刘湾新编2户</v>
          </cell>
        </row>
        <row r="547">
          <cell r="C547" t="str">
            <v>姜云轩</v>
          </cell>
          <cell r="D547" t="str">
            <v>男</v>
          </cell>
          <cell r="E547" t="str">
            <v>前台</v>
          </cell>
          <cell r="F547" t="str">
            <v>河北光华荣昌汽车部件有限公司</v>
          </cell>
          <cell r="G547" t="str">
            <v>座椅事业一部--座椅厂</v>
          </cell>
          <cell r="H547" t="str">
            <v>座椅总装车间</v>
          </cell>
          <cell r="I547" t="str">
            <v>组装工</v>
          </cell>
          <cell r="J547" t="str">
            <v>/</v>
          </cell>
          <cell r="K547" t="str">
            <v>河北</v>
          </cell>
          <cell r="L547" t="str">
            <v>沧州众智鑫成人力资源服务有限公司</v>
          </cell>
          <cell r="M547" t="str">
            <v>劳务派遣</v>
          </cell>
          <cell r="N547" t="str">
            <v>否</v>
          </cell>
          <cell r="O547" t="str">
            <v>否</v>
          </cell>
          <cell r="P547" t="str">
            <v>劳务派遣</v>
          </cell>
          <cell r="Q547" t="str">
            <v>生产类</v>
          </cell>
          <cell r="R547" t="str">
            <v>直接人员</v>
          </cell>
          <cell r="S547">
            <v>45946</v>
          </cell>
        </row>
        <row r="547">
          <cell r="W547">
            <v>18730791918</v>
          </cell>
        </row>
        <row r="547">
          <cell r="AM547" t="str">
            <v>2005-10-18</v>
          </cell>
          <cell r="AN547">
            <v>20</v>
          </cell>
        </row>
        <row r="547">
          <cell r="AQ547" t="str">
            <v>河北省黄骅市官庄乡东姜桥村27号</v>
          </cell>
        </row>
        <row r="548">
          <cell r="C548" t="str">
            <v>韩金华</v>
          </cell>
          <cell r="D548" t="str">
            <v>女</v>
          </cell>
          <cell r="E548" t="str">
            <v>前台</v>
          </cell>
          <cell r="F548" t="str">
            <v>河北光华荣昌汽车部件有限公司</v>
          </cell>
          <cell r="G548" t="str">
            <v>后视镜事业部</v>
          </cell>
          <cell r="H548" t="str">
            <v>注塑车间</v>
          </cell>
          <cell r="I548" t="str">
            <v>操作工</v>
          </cell>
          <cell r="J548" t="str">
            <v>/</v>
          </cell>
          <cell r="K548" t="str">
            <v>河北</v>
          </cell>
          <cell r="L548" t="str">
            <v>沧州众智鑫成人力资源服务有限公司</v>
          </cell>
          <cell r="M548" t="str">
            <v>劳务派遣</v>
          </cell>
          <cell r="N548" t="str">
            <v>否</v>
          </cell>
          <cell r="O548" t="str">
            <v>否</v>
          </cell>
          <cell r="P548" t="str">
            <v>劳务派遣</v>
          </cell>
          <cell r="Q548" t="str">
            <v>生产类</v>
          </cell>
          <cell r="R548" t="str">
            <v>直接人员</v>
          </cell>
          <cell r="S548">
            <v>45946</v>
          </cell>
        </row>
        <row r="548">
          <cell r="W548">
            <v>15532785691</v>
          </cell>
          <cell r="X548" t="str">
            <v>赵县夺</v>
          </cell>
          <cell r="Y548" t="str">
            <v>17736795969</v>
          </cell>
        </row>
        <row r="548">
          <cell r="AM548" t="str">
            <v>1978-01-30</v>
          </cell>
          <cell r="AN548">
            <v>47</v>
          </cell>
        </row>
        <row r="548">
          <cell r="AQ548" t="str">
            <v>河北省沧州市海兴县小山乡后王文村59号</v>
          </cell>
        </row>
        <row r="549">
          <cell r="C549" t="str">
            <v>王天玉</v>
          </cell>
          <cell r="D549" t="str">
            <v>男</v>
          </cell>
          <cell r="E549" t="str">
            <v>前台</v>
          </cell>
          <cell r="F549" t="str">
            <v>河北光华荣昌汽车部件有限公司</v>
          </cell>
          <cell r="G549" t="str">
            <v>座椅事业一部--座椅厂</v>
          </cell>
          <cell r="H549" t="str">
            <v>座椅总装车间</v>
          </cell>
          <cell r="I549" t="str">
            <v>组装工</v>
          </cell>
          <cell r="J549" t="str">
            <v>/</v>
          </cell>
          <cell r="K549" t="str">
            <v>河北</v>
          </cell>
          <cell r="L549" t="str">
            <v>沧州众智鑫成人力资源服务有限公司</v>
          </cell>
          <cell r="M549" t="str">
            <v>劳务派遣</v>
          </cell>
          <cell r="N549" t="str">
            <v>否</v>
          </cell>
          <cell r="O549" t="str">
            <v>否</v>
          </cell>
          <cell r="P549" t="str">
            <v>劳务派遣</v>
          </cell>
          <cell r="Q549" t="str">
            <v>生产类</v>
          </cell>
          <cell r="R549" t="str">
            <v>直接人员</v>
          </cell>
          <cell r="S549">
            <v>45946</v>
          </cell>
        </row>
        <row r="549">
          <cell r="W549">
            <v>17800373933</v>
          </cell>
        </row>
        <row r="549">
          <cell r="AM549" t="str">
            <v>2003-02-03</v>
          </cell>
          <cell r="AN549">
            <v>22</v>
          </cell>
        </row>
        <row r="549">
          <cell r="AQ549" t="str">
            <v>河北省黄骅市羊三木乡王庄子5号</v>
          </cell>
        </row>
        <row r="550">
          <cell r="C550" t="str">
            <v>王海涛</v>
          </cell>
          <cell r="D550" t="str">
            <v>男</v>
          </cell>
          <cell r="E550" t="str">
            <v>前台</v>
          </cell>
          <cell r="F550" t="str">
            <v>河北光华荣昌汽车部件有限公司</v>
          </cell>
          <cell r="G550" t="str">
            <v>座椅事业一部--金属件厂</v>
          </cell>
          <cell r="H550" t="str">
            <v>冲压弯管车间</v>
          </cell>
          <cell r="I550" t="str">
            <v>冲压工</v>
          </cell>
          <cell r="J550" t="str">
            <v>/</v>
          </cell>
          <cell r="K550" t="str">
            <v>河北</v>
          </cell>
          <cell r="L550" t="str">
            <v>沧州众智鑫成人力资源服务有限公司</v>
          </cell>
          <cell r="M550" t="str">
            <v>劳务派遣</v>
          </cell>
          <cell r="N550" t="str">
            <v>否</v>
          </cell>
          <cell r="O550" t="str">
            <v>否</v>
          </cell>
          <cell r="P550" t="str">
            <v>劳务派遣</v>
          </cell>
          <cell r="Q550" t="str">
            <v>生产类</v>
          </cell>
          <cell r="R550" t="str">
            <v>直接人员</v>
          </cell>
          <cell r="S550">
            <v>45946</v>
          </cell>
        </row>
        <row r="550">
          <cell r="W550">
            <v>18631722234</v>
          </cell>
        </row>
        <row r="550">
          <cell r="AM550" t="str">
            <v>1995-03-17</v>
          </cell>
          <cell r="AN550">
            <v>30</v>
          </cell>
        </row>
        <row r="550">
          <cell r="AQ550" t="str">
            <v>河北省黄骅市黄骅镇前场村25号</v>
          </cell>
        </row>
        <row r="551">
          <cell r="C551" t="str">
            <v>齐林赫</v>
          </cell>
          <cell r="D551" t="str">
            <v>男</v>
          </cell>
          <cell r="E551" t="str">
            <v>前台</v>
          </cell>
          <cell r="F551" t="str">
            <v>河北光华荣昌汽车部件有限公司</v>
          </cell>
          <cell r="G551" t="str">
            <v>后视镜事业部</v>
          </cell>
          <cell r="H551" t="str">
            <v>后视镜组装车间</v>
          </cell>
          <cell r="I551" t="str">
            <v>组装工</v>
          </cell>
          <cell r="J551" t="str">
            <v>/</v>
          </cell>
          <cell r="K551" t="str">
            <v>河北</v>
          </cell>
          <cell r="L551" t="str">
            <v>天津宏达翔科技有限公司</v>
          </cell>
          <cell r="M551" t="str">
            <v>劳务派遣</v>
          </cell>
          <cell r="N551" t="str">
            <v>否</v>
          </cell>
          <cell r="O551" t="str">
            <v>否</v>
          </cell>
          <cell r="P551" t="str">
            <v>劳务派遣</v>
          </cell>
          <cell r="Q551" t="str">
            <v>生产类</v>
          </cell>
          <cell r="R551" t="str">
            <v>直接人员</v>
          </cell>
          <cell r="S551">
            <v>45947</v>
          </cell>
        </row>
        <row r="551">
          <cell r="W551">
            <v>18000476783</v>
          </cell>
          <cell r="X551" t="str">
            <v>爸爸</v>
          </cell>
          <cell r="Y551">
            <v>1347371812</v>
          </cell>
          <cell r="Z551" t="str">
            <v>初中</v>
          </cell>
          <cell r="AA551">
            <v>2014</v>
          </cell>
          <cell r="AB551" t="str">
            <v>常郭中学</v>
          </cell>
        </row>
        <row r="551">
          <cell r="AJ551" t="str">
            <v>汉</v>
          </cell>
          <cell r="AK551" t="str">
            <v>群众</v>
          </cell>
          <cell r="AL551" t="str">
            <v>未婚</v>
          </cell>
          <cell r="AM551" t="str">
            <v>2008-02-01</v>
          </cell>
          <cell r="AN551">
            <v>17</v>
          </cell>
          <cell r="AO551">
            <v>2025</v>
          </cell>
          <cell r="AP551" t="str">
            <v>河北</v>
          </cell>
          <cell r="AQ551" t="str">
            <v>河北省黄骅市常郭镇常郭村496号</v>
          </cell>
        </row>
        <row r="552">
          <cell r="C552" t="str">
            <v>张恩硕</v>
          </cell>
          <cell r="D552" t="str">
            <v>男</v>
          </cell>
          <cell r="E552" t="str">
            <v>前台</v>
          </cell>
          <cell r="F552" t="str">
            <v>河北光华荣昌汽车部件有限公司</v>
          </cell>
          <cell r="G552" t="str">
            <v>座椅事业一部--座椅厂</v>
          </cell>
          <cell r="H552" t="str">
            <v>座椅总装车间</v>
          </cell>
          <cell r="I552" t="str">
            <v>组装工</v>
          </cell>
          <cell r="J552" t="str">
            <v>/</v>
          </cell>
          <cell r="K552" t="str">
            <v>河北</v>
          </cell>
          <cell r="L552" t="str">
            <v>天津宏达翔科技有限公司</v>
          </cell>
          <cell r="M552" t="str">
            <v>劳务派遣</v>
          </cell>
          <cell r="N552" t="str">
            <v>否</v>
          </cell>
          <cell r="O552" t="str">
            <v>否</v>
          </cell>
          <cell r="P552" t="str">
            <v>劳务派遣</v>
          </cell>
          <cell r="Q552" t="str">
            <v>生产类</v>
          </cell>
          <cell r="R552" t="str">
            <v>直接人员</v>
          </cell>
          <cell r="S552">
            <v>45947</v>
          </cell>
        </row>
        <row r="552">
          <cell r="W552">
            <v>19333060979</v>
          </cell>
          <cell r="X552" t="str">
            <v>张炳俊</v>
          </cell>
          <cell r="Y552">
            <v>15030751976</v>
          </cell>
          <cell r="Z552" t="str">
            <v>中学</v>
          </cell>
          <cell r="AA552">
            <v>2021</v>
          </cell>
          <cell r="AB552" t="str">
            <v>吕桥 中学</v>
          </cell>
        </row>
        <row r="552">
          <cell r="AJ552" t="str">
            <v>汉</v>
          </cell>
          <cell r="AK552" t="str">
            <v>群众</v>
          </cell>
          <cell r="AL552" t="str">
            <v>未婚</v>
          </cell>
          <cell r="AM552" t="str">
            <v>2007-12-29</v>
          </cell>
          <cell r="AN552">
            <v>17</v>
          </cell>
          <cell r="AO552">
            <v>2025</v>
          </cell>
          <cell r="AP552" t="str">
            <v>河北</v>
          </cell>
          <cell r="AQ552" t="str">
            <v>河北省黄骅市吕桥镇东坛村090号</v>
          </cell>
        </row>
        <row r="553">
          <cell r="C553" t="str">
            <v>刘金月</v>
          </cell>
          <cell r="D553" t="str">
            <v>男</v>
          </cell>
          <cell r="E553" t="str">
            <v>前台</v>
          </cell>
          <cell r="F553" t="str">
            <v>河北光华荣昌汽车部件有限公司</v>
          </cell>
          <cell r="G553" t="str">
            <v>座椅事业一部--座椅厂</v>
          </cell>
          <cell r="H553" t="str">
            <v>座椅总装车间</v>
          </cell>
          <cell r="I553" t="str">
            <v>组装工</v>
          </cell>
          <cell r="J553" t="str">
            <v>/</v>
          </cell>
          <cell r="K553" t="str">
            <v>河北</v>
          </cell>
          <cell r="L553" t="str">
            <v>沧州众智鑫成人力资源服务有限公司</v>
          </cell>
          <cell r="M553" t="str">
            <v>劳务派遣</v>
          </cell>
          <cell r="N553" t="str">
            <v>否</v>
          </cell>
          <cell r="O553" t="str">
            <v>否</v>
          </cell>
          <cell r="P553" t="str">
            <v>劳务派遣</v>
          </cell>
          <cell r="Q553" t="str">
            <v>生产类</v>
          </cell>
          <cell r="R553" t="str">
            <v>直接人员</v>
          </cell>
          <cell r="S553">
            <v>45948</v>
          </cell>
        </row>
        <row r="553">
          <cell r="W553">
            <v>15333175557</v>
          </cell>
        </row>
        <row r="553">
          <cell r="AM553" t="str">
            <v>1984-08-15</v>
          </cell>
          <cell r="AN553">
            <v>41</v>
          </cell>
        </row>
        <row r="553">
          <cell r="AQ553" t="str">
            <v>河北省沧州市海兴县辛集镇西马村369号</v>
          </cell>
        </row>
        <row r="554">
          <cell r="C554" t="str">
            <v>许荣泽</v>
          </cell>
          <cell r="D554" t="str">
            <v>男</v>
          </cell>
          <cell r="E554" t="str">
            <v>前台</v>
          </cell>
          <cell r="F554" t="str">
            <v>河北光华荣昌汽车部件有限公司</v>
          </cell>
          <cell r="G554" t="str">
            <v>座椅事业一部--金属件厂</v>
          </cell>
          <cell r="H554" t="str">
            <v>焊接车间</v>
          </cell>
          <cell r="I554" t="str">
            <v>摆件工</v>
          </cell>
          <cell r="J554" t="str">
            <v>/</v>
          </cell>
          <cell r="K554" t="str">
            <v>河北</v>
          </cell>
          <cell r="L554" t="str">
            <v>天津宏达翔科技有限公司</v>
          </cell>
          <cell r="M554" t="str">
            <v>劳务派遣</v>
          </cell>
          <cell r="N554" t="str">
            <v>否</v>
          </cell>
          <cell r="O554" t="str">
            <v>否</v>
          </cell>
          <cell r="P554" t="str">
            <v>劳务派遣</v>
          </cell>
          <cell r="Q554" t="str">
            <v>生产类</v>
          </cell>
          <cell r="R554" t="str">
            <v>直接人员</v>
          </cell>
          <cell r="S554">
            <v>45950</v>
          </cell>
        </row>
        <row r="554">
          <cell r="W554">
            <v>19118476945</v>
          </cell>
          <cell r="X554" t="str">
            <v>许嘉乐</v>
          </cell>
          <cell r="Y554">
            <v>18632799897</v>
          </cell>
          <cell r="Z554" t="str">
            <v>初中</v>
          </cell>
          <cell r="AA554">
            <v>2021</v>
          </cell>
          <cell r="AB554" t="str">
            <v>旧城中学</v>
          </cell>
        </row>
        <row r="554">
          <cell r="AJ554" t="str">
            <v>汉</v>
          </cell>
          <cell r="AK554" t="str">
            <v>群众</v>
          </cell>
          <cell r="AL554" t="str">
            <v>未婚</v>
          </cell>
          <cell r="AM554" t="str">
            <v>2005-10-29</v>
          </cell>
          <cell r="AN554">
            <v>20</v>
          </cell>
          <cell r="AO554">
            <v>2025</v>
          </cell>
          <cell r="AP554" t="str">
            <v>河北</v>
          </cell>
          <cell r="AQ554" t="str">
            <v>河北省黄骅市旧城镇大敌柳村35号</v>
          </cell>
        </row>
        <row r="555">
          <cell r="C555" t="str">
            <v>张佳宝</v>
          </cell>
          <cell r="D555" t="str">
            <v>男</v>
          </cell>
          <cell r="E555" t="str">
            <v>前台</v>
          </cell>
          <cell r="F555" t="str">
            <v>河北光华荣昌汽车部件有限公司</v>
          </cell>
          <cell r="G555" t="str">
            <v>座椅事业一部--金属件厂</v>
          </cell>
          <cell r="H555" t="str">
            <v>焊接车间</v>
          </cell>
          <cell r="I555" t="str">
            <v>摆件工</v>
          </cell>
          <cell r="J555" t="str">
            <v>/</v>
          </cell>
          <cell r="K555" t="str">
            <v>河北</v>
          </cell>
          <cell r="L555" t="str">
            <v>天津宏达翔科技有限公司</v>
          </cell>
          <cell r="M555" t="str">
            <v>劳务派遣</v>
          </cell>
          <cell r="N555" t="str">
            <v>否</v>
          </cell>
          <cell r="O555" t="str">
            <v>否</v>
          </cell>
          <cell r="P555" t="str">
            <v>劳务派遣</v>
          </cell>
          <cell r="Q555" t="str">
            <v>生产类</v>
          </cell>
          <cell r="R555" t="str">
            <v>直接人员</v>
          </cell>
          <cell r="S555">
            <v>45950</v>
          </cell>
        </row>
        <row r="555">
          <cell r="W555">
            <v>15511709309</v>
          </cell>
          <cell r="X555" t="str">
            <v>张明月</v>
          </cell>
          <cell r="Y555">
            <v>15075785110</v>
          </cell>
          <cell r="Z555" t="str">
            <v>初中</v>
          </cell>
          <cell r="AA555">
            <v>2021</v>
          </cell>
          <cell r="AB555" t="str">
            <v>旧城中学</v>
          </cell>
        </row>
        <row r="555">
          <cell r="AJ555" t="str">
            <v>汉</v>
          </cell>
          <cell r="AK555" t="str">
            <v>群众</v>
          </cell>
          <cell r="AL555" t="str">
            <v>未婚</v>
          </cell>
          <cell r="AM555" t="str">
            <v>2004-09-20</v>
          </cell>
          <cell r="AN555">
            <v>21</v>
          </cell>
          <cell r="AO555">
            <v>2024</v>
          </cell>
          <cell r="AP555" t="str">
            <v>河北</v>
          </cell>
          <cell r="AQ555" t="str">
            <v>河北省黄骅市旧城镇寺东村78号</v>
          </cell>
        </row>
        <row r="556">
          <cell r="C556" t="str">
            <v>刘羡</v>
          </cell>
          <cell r="D556" t="str">
            <v>男</v>
          </cell>
          <cell r="E556" t="str">
            <v>前台</v>
          </cell>
          <cell r="F556" t="str">
            <v>河北光华荣昌汽车部件有限公司</v>
          </cell>
          <cell r="G556" t="str">
            <v>座椅事业一部--金属件厂</v>
          </cell>
          <cell r="H556" t="str">
            <v>焊接车间</v>
          </cell>
          <cell r="I556" t="str">
            <v>摆件工</v>
          </cell>
          <cell r="J556" t="str">
            <v>/</v>
          </cell>
          <cell r="K556" t="str">
            <v>河北</v>
          </cell>
          <cell r="L556" t="str">
            <v>天津宏达翔科技有限公司</v>
          </cell>
          <cell r="M556" t="str">
            <v>劳务派遣</v>
          </cell>
          <cell r="N556" t="str">
            <v>否</v>
          </cell>
          <cell r="O556" t="str">
            <v>否</v>
          </cell>
          <cell r="P556" t="str">
            <v>劳务派遣</v>
          </cell>
          <cell r="Q556" t="str">
            <v>生产类</v>
          </cell>
          <cell r="R556" t="str">
            <v>直接人员</v>
          </cell>
          <cell r="S556">
            <v>45950</v>
          </cell>
        </row>
        <row r="556">
          <cell r="W556">
            <v>13623478621</v>
          </cell>
          <cell r="X556" t="str">
            <v>郭文慧</v>
          </cell>
          <cell r="Y556">
            <v>17603435129</v>
          </cell>
          <cell r="Z556" t="str">
            <v>大专</v>
          </cell>
          <cell r="AA556">
            <v>2022</v>
          </cell>
          <cell r="AB556" t="str">
            <v>山西大昌大学</v>
          </cell>
        </row>
        <row r="556">
          <cell r="AJ556" t="str">
            <v>汉</v>
          </cell>
          <cell r="AK556" t="str">
            <v>群众</v>
          </cell>
          <cell r="AL556" t="str">
            <v>已婚</v>
          </cell>
          <cell r="AM556" t="str">
            <v>2000-09-22</v>
          </cell>
          <cell r="AN556">
            <v>25</v>
          </cell>
          <cell r="AO556">
            <v>2022</v>
          </cell>
          <cell r="AP556" t="str">
            <v>山西</v>
          </cell>
          <cell r="AQ556" t="str">
            <v>山西省盂县秀水镇东园村50036</v>
          </cell>
        </row>
        <row r="557">
          <cell r="C557" t="str">
            <v>王浩然</v>
          </cell>
          <cell r="D557" t="str">
            <v>男</v>
          </cell>
          <cell r="E557" t="str">
            <v>前台</v>
          </cell>
          <cell r="F557" t="str">
            <v>河北光华荣昌汽车部件有限公司</v>
          </cell>
          <cell r="G557" t="str">
            <v>座椅事业一部--座椅厂</v>
          </cell>
          <cell r="H557" t="str">
            <v>生产管理科</v>
          </cell>
          <cell r="I557" t="str">
            <v>上料工</v>
          </cell>
          <cell r="J557" t="str">
            <v>/</v>
          </cell>
          <cell r="K557" t="str">
            <v>河北</v>
          </cell>
          <cell r="L557" t="str">
            <v>沧州鸿创人力资源服务有限公司</v>
          </cell>
          <cell r="M557" t="str">
            <v>劳务派遣</v>
          </cell>
          <cell r="N557" t="str">
            <v>否</v>
          </cell>
          <cell r="O557" t="str">
            <v>否</v>
          </cell>
          <cell r="P557" t="str">
            <v>劳务派遣</v>
          </cell>
          <cell r="Q557" t="str">
            <v>生产类</v>
          </cell>
          <cell r="R557" t="str">
            <v>直接人员</v>
          </cell>
          <cell r="S557">
            <v>45948</v>
          </cell>
        </row>
        <row r="557">
          <cell r="AL557" t="str">
            <v/>
          </cell>
        </row>
        <row r="557">
          <cell r="AN557" t="e">
            <v>#VALUE!</v>
          </cell>
        </row>
        <row r="558">
          <cell r="C558" t="str">
            <v>范景宸</v>
          </cell>
          <cell r="D558" t="str">
            <v>男</v>
          </cell>
          <cell r="E558" t="str">
            <v>前台</v>
          </cell>
          <cell r="F558" t="str">
            <v>河北光华荣昌汽车部件有限公司</v>
          </cell>
          <cell r="G558" t="str">
            <v>座椅事业一部--金属件厂</v>
          </cell>
          <cell r="H558" t="str">
            <v>制造技术部-质量工艺科</v>
          </cell>
          <cell r="I558" t="str">
            <v>焊接质检</v>
          </cell>
          <cell r="J558" t="str">
            <v>/</v>
          </cell>
          <cell r="K558" t="str">
            <v>河北</v>
          </cell>
          <cell r="L558" t="str">
            <v>沧州鸿创人力资源服务有限公司</v>
          </cell>
          <cell r="M558" t="str">
            <v>劳务派遣</v>
          </cell>
          <cell r="N558" t="str">
            <v>否</v>
          </cell>
          <cell r="O558" t="str">
            <v>否</v>
          </cell>
          <cell r="P558" t="str">
            <v>劳务派遣</v>
          </cell>
          <cell r="Q558" t="str">
            <v>生产类</v>
          </cell>
          <cell r="R558" t="str">
            <v>直接人员</v>
          </cell>
          <cell r="S558">
            <v>45950</v>
          </cell>
        </row>
        <row r="558">
          <cell r="AL558" t="str">
            <v>2008-08-23</v>
          </cell>
        </row>
        <row r="558">
          <cell r="AN558">
            <v>17</v>
          </cell>
        </row>
        <row r="558">
          <cell r="AQ558" t="str">
            <v>河北省黄骅市官庄乡官庄村414号</v>
          </cell>
        </row>
        <row r="559">
          <cell r="C559" t="str">
            <v>陈柄州</v>
          </cell>
          <cell r="D559" t="str">
            <v>男</v>
          </cell>
          <cell r="E559" t="str">
            <v>前台</v>
          </cell>
          <cell r="F559" t="str">
            <v>河北光华荣昌汽车部件有限公司</v>
          </cell>
          <cell r="G559" t="str">
            <v>座椅事业一部--金属件厂</v>
          </cell>
          <cell r="H559" t="str">
            <v>焊接车间</v>
          </cell>
          <cell r="I559" t="str">
            <v>摆件工</v>
          </cell>
          <cell r="J559" t="str">
            <v>/</v>
          </cell>
          <cell r="K559" t="str">
            <v>河北</v>
          </cell>
          <cell r="L559" t="str">
            <v>沧州鸿创人力资源服务有限公司</v>
          </cell>
          <cell r="M559" t="str">
            <v>劳务派遣</v>
          </cell>
          <cell r="N559" t="str">
            <v>否</v>
          </cell>
          <cell r="O559" t="str">
            <v>否</v>
          </cell>
          <cell r="P559" t="str">
            <v>劳务派遣</v>
          </cell>
          <cell r="Q559" t="str">
            <v>生产类</v>
          </cell>
          <cell r="R559" t="str">
            <v>直接人员</v>
          </cell>
          <cell r="S559">
            <v>45950</v>
          </cell>
        </row>
        <row r="559">
          <cell r="AL559" t="str">
            <v>2008-10-02</v>
          </cell>
        </row>
        <row r="559">
          <cell r="AN559">
            <v>17</v>
          </cell>
        </row>
        <row r="559">
          <cell r="AQ559" t="str">
            <v>河北省黄骅市羊二庄镇东花寨村349号</v>
          </cell>
        </row>
        <row r="560">
          <cell r="C560" t="str">
            <v>崔超轶</v>
          </cell>
          <cell r="D560" t="str">
            <v>男</v>
          </cell>
          <cell r="E560" t="str">
            <v>前台</v>
          </cell>
          <cell r="F560" t="str">
            <v>河北光华荣昌汽车部件有限公司</v>
          </cell>
          <cell r="G560" t="str">
            <v>座椅事业一部--金属件厂</v>
          </cell>
          <cell r="H560" t="str">
            <v>焊接车间</v>
          </cell>
          <cell r="I560" t="str">
            <v>摆件工</v>
          </cell>
          <cell r="J560" t="str">
            <v>/</v>
          </cell>
          <cell r="K560" t="str">
            <v>河北</v>
          </cell>
          <cell r="L560" t="str">
            <v>沧州鸿创人力资源服务有限公司</v>
          </cell>
          <cell r="M560" t="str">
            <v>劳务派遣</v>
          </cell>
          <cell r="N560" t="str">
            <v>否</v>
          </cell>
          <cell r="O560" t="str">
            <v>否</v>
          </cell>
          <cell r="P560" t="str">
            <v>劳务派遣</v>
          </cell>
          <cell r="Q560" t="str">
            <v>生产类</v>
          </cell>
          <cell r="R560" t="str">
            <v>直接人员</v>
          </cell>
          <cell r="S560">
            <v>45951</v>
          </cell>
        </row>
        <row r="560">
          <cell r="AL560" t="str">
            <v>2007-05-25</v>
          </cell>
        </row>
        <row r="560">
          <cell r="AN560">
            <v>18</v>
          </cell>
        </row>
        <row r="560">
          <cell r="AQ560" t="str">
            <v>河北省黄骅市黄骅镇后佃平村63号</v>
          </cell>
        </row>
        <row r="561">
          <cell r="C561" t="str">
            <v>张增宇</v>
          </cell>
          <cell r="D561" t="str">
            <v>男</v>
          </cell>
          <cell r="E561" t="str">
            <v>前台</v>
          </cell>
          <cell r="F561" t="str">
            <v>河北光华荣昌汽车部件有限公司</v>
          </cell>
          <cell r="G561" t="str">
            <v>座椅事业一部--金属件厂</v>
          </cell>
          <cell r="H561" t="str">
            <v>焊接车间</v>
          </cell>
          <cell r="I561" t="str">
            <v>焊工</v>
          </cell>
          <cell r="J561" t="str">
            <v>/</v>
          </cell>
          <cell r="K561" t="str">
            <v>河北</v>
          </cell>
          <cell r="L561" t="str">
            <v>沧州鸿创人力资源服务有限公司</v>
          </cell>
          <cell r="M561" t="str">
            <v>劳务派遣</v>
          </cell>
          <cell r="N561" t="str">
            <v>否</v>
          </cell>
          <cell r="O561" t="str">
            <v>否</v>
          </cell>
          <cell r="P561" t="str">
            <v>劳务派遣</v>
          </cell>
          <cell r="Q561" t="str">
            <v>生产类</v>
          </cell>
          <cell r="R561" t="str">
            <v>直接人员</v>
          </cell>
          <cell r="S561">
            <v>45951</v>
          </cell>
        </row>
        <row r="561">
          <cell r="AL561" t="str">
            <v/>
          </cell>
        </row>
        <row r="561">
          <cell r="AN561" t="e">
            <v>#VALUE!</v>
          </cell>
        </row>
        <row r="562">
          <cell r="C562" t="str">
            <v>张双治</v>
          </cell>
          <cell r="D562" t="str">
            <v>男</v>
          </cell>
          <cell r="E562" t="str">
            <v>前台</v>
          </cell>
          <cell r="F562" t="str">
            <v>河北光华荣昌汽车部件有限公司</v>
          </cell>
          <cell r="G562" t="str">
            <v>座椅事业一部--座椅厂</v>
          </cell>
          <cell r="H562" t="str">
            <v>生产管理科</v>
          </cell>
          <cell r="I562" t="str">
            <v>上料工</v>
          </cell>
          <cell r="J562" t="str">
            <v>/</v>
          </cell>
          <cell r="K562" t="str">
            <v>河北</v>
          </cell>
          <cell r="L562" t="str">
            <v>沧州鸿创人力资源服务有限公司</v>
          </cell>
          <cell r="M562" t="str">
            <v>劳务派遣</v>
          </cell>
          <cell r="N562" t="str">
            <v>否</v>
          </cell>
          <cell r="O562" t="str">
            <v>否</v>
          </cell>
          <cell r="P562" t="str">
            <v>劳务派遣</v>
          </cell>
          <cell r="Q562" t="str">
            <v>生产类</v>
          </cell>
          <cell r="R562" t="str">
            <v>直接人员</v>
          </cell>
          <cell r="S562">
            <v>45951</v>
          </cell>
        </row>
        <row r="562">
          <cell r="AL562" t="str">
            <v>1998-01-24</v>
          </cell>
        </row>
        <row r="562">
          <cell r="AN562">
            <v>27</v>
          </cell>
        </row>
        <row r="562">
          <cell r="AQ562" t="str">
            <v>河北省黄骅市黄骅镇张常庄村113</v>
          </cell>
        </row>
        <row r="563">
          <cell r="C563" t="str">
            <v>王英杰</v>
          </cell>
          <cell r="D563" t="str">
            <v>男</v>
          </cell>
          <cell r="E563" t="str">
            <v>前台</v>
          </cell>
          <cell r="F563" t="str">
            <v>河北光华荣昌汽车部件有限公司</v>
          </cell>
          <cell r="G563" t="str">
            <v>座椅事业一部--金属件厂</v>
          </cell>
          <cell r="H563" t="str">
            <v>底座装配车间</v>
          </cell>
          <cell r="I563" t="str">
            <v>组装工</v>
          </cell>
          <cell r="J563" t="str">
            <v>/</v>
          </cell>
          <cell r="K563" t="str">
            <v>河北</v>
          </cell>
          <cell r="L563" t="str">
            <v>沧州众智鑫成人力资源服务有限公司</v>
          </cell>
          <cell r="M563" t="str">
            <v>劳务派遣</v>
          </cell>
          <cell r="N563" t="str">
            <v>否</v>
          </cell>
          <cell r="O563" t="str">
            <v>否</v>
          </cell>
          <cell r="P563" t="str">
            <v>劳务派遣</v>
          </cell>
          <cell r="Q563" t="str">
            <v>生产类</v>
          </cell>
          <cell r="R563" t="str">
            <v>直接人员</v>
          </cell>
          <cell r="S563">
            <v>45951</v>
          </cell>
        </row>
        <row r="563">
          <cell r="W563" t="str">
            <v>15500226274</v>
          </cell>
          <cell r="X563" t="str">
            <v>张苗</v>
          </cell>
          <cell r="Y563">
            <v>18713669678</v>
          </cell>
        </row>
        <row r="563">
          <cell r="AA563">
            <v>46203</v>
          </cell>
          <cell r="AB563" t="str">
            <v>沧州航空职业学院</v>
          </cell>
          <cell r="AC563" t="str">
            <v>智能制造</v>
          </cell>
        </row>
        <row r="563">
          <cell r="AL563" t="str">
            <v>2005-01-10</v>
          </cell>
          <cell r="AM563" t="str">
            <v>2005-01-10</v>
          </cell>
          <cell r="AN563">
            <v>20</v>
          </cell>
          <cell r="AO563">
            <v>45802</v>
          </cell>
        </row>
        <row r="563">
          <cell r="AQ563" t="str">
            <v>河北省黄骅市昌桥镇东坛村163号</v>
          </cell>
        </row>
        <row r="564">
          <cell r="C564" t="str">
            <v>刘杰</v>
          </cell>
          <cell r="D564" t="str">
            <v>女</v>
          </cell>
          <cell r="E564" t="str">
            <v>前台</v>
          </cell>
          <cell r="F564" t="str">
            <v>河北光华荣昌汽车部件有限公司</v>
          </cell>
          <cell r="G564" t="str">
            <v>后视镜事业部</v>
          </cell>
          <cell r="H564" t="str">
            <v>注塑车间</v>
          </cell>
          <cell r="I564" t="str">
            <v>操作工</v>
          </cell>
          <cell r="J564" t="str">
            <v>/</v>
          </cell>
          <cell r="K564" t="str">
            <v>河北</v>
          </cell>
          <cell r="L564" t="str">
            <v>沧州鸿创人力资源服务有限公司</v>
          </cell>
          <cell r="M564" t="str">
            <v>劳务派遣</v>
          </cell>
          <cell r="N564" t="str">
            <v>否</v>
          </cell>
          <cell r="O564" t="str">
            <v>否</v>
          </cell>
          <cell r="P564" t="str">
            <v>劳务派遣</v>
          </cell>
          <cell r="Q564" t="str">
            <v>生产类</v>
          </cell>
          <cell r="R564" t="str">
            <v>直接人员</v>
          </cell>
          <cell r="S564">
            <v>45952</v>
          </cell>
        </row>
        <row r="564">
          <cell r="AL564" t="str">
            <v/>
          </cell>
        </row>
        <row r="564">
          <cell r="AN564" t="e">
            <v>#VALUE!</v>
          </cell>
        </row>
        <row r="565">
          <cell r="C565" t="str">
            <v>李春河</v>
          </cell>
          <cell r="D565" t="str">
            <v>男</v>
          </cell>
          <cell r="E565" t="str">
            <v>前台</v>
          </cell>
          <cell r="F565" t="str">
            <v>河北光华荣昌汽车部件有限公司</v>
          </cell>
          <cell r="G565" t="str">
            <v>座椅事业一部--金属件厂</v>
          </cell>
          <cell r="H565" t="str">
            <v>焊接车间</v>
          </cell>
          <cell r="I565" t="str">
            <v>焊工</v>
          </cell>
          <cell r="J565" t="str">
            <v>/</v>
          </cell>
          <cell r="K565" t="str">
            <v>河北</v>
          </cell>
          <cell r="L565" t="str">
            <v>沧州鸿创人力资源服务有限公司</v>
          </cell>
          <cell r="M565" t="str">
            <v>劳务派遣</v>
          </cell>
          <cell r="N565" t="str">
            <v>否</v>
          </cell>
          <cell r="O565" t="str">
            <v>否</v>
          </cell>
          <cell r="P565" t="str">
            <v>劳务派遣</v>
          </cell>
          <cell r="Q565" t="str">
            <v>生产类</v>
          </cell>
          <cell r="R565" t="str">
            <v>直接人员</v>
          </cell>
          <cell r="S565">
            <v>45952</v>
          </cell>
        </row>
        <row r="565">
          <cell r="AL565" t="str">
            <v/>
          </cell>
        </row>
        <row r="565">
          <cell r="AN565" t="e">
            <v>#VALUE!</v>
          </cell>
        </row>
        <row r="566">
          <cell r="C566" t="str">
            <v>赵航毅</v>
          </cell>
          <cell r="D566" t="str">
            <v>男</v>
          </cell>
          <cell r="E566" t="str">
            <v>前台</v>
          </cell>
          <cell r="F566" t="str">
            <v>河北光华荣昌汽车部件有限公司</v>
          </cell>
          <cell r="G566" t="str">
            <v>座椅事业一部--座椅厂</v>
          </cell>
          <cell r="H566" t="str">
            <v>座椅总装车间</v>
          </cell>
          <cell r="I566" t="str">
            <v>组装工</v>
          </cell>
          <cell r="J566" t="str">
            <v>/</v>
          </cell>
          <cell r="K566" t="str">
            <v>河北</v>
          </cell>
          <cell r="L566" t="str">
            <v>天津宏达翔科技有限公司</v>
          </cell>
          <cell r="M566" t="str">
            <v>劳务派遣</v>
          </cell>
          <cell r="N566" t="str">
            <v>否</v>
          </cell>
          <cell r="O566" t="str">
            <v>否</v>
          </cell>
          <cell r="P566" t="str">
            <v>劳务派遣</v>
          </cell>
          <cell r="Q566" t="str">
            <v>生产类</v>
          </cell>
          <cell r="R566" t="str">
            <v>直接人员</v>
          </cell>
          <cell r="S566">
            <v>45953</v>
          </cell>
        </row>
        <row r="566">
          <cell r="W566">
            <v>18733796717</v>
          </cell>
          <cell r="X566" t="str">
            <v>赵龙青</v>
          </cell>
          <cell r="Y566">
            <v>13833732222</v>
          </cell>
          <cell r="Z566" t="str">
            <v>中专</v>
          </cell>
          <cell r="AA566">
            <v>2026</v>
          </cell>
          <cell r="AB566" t="str">
            <v>职教中心</v>
          </cell>
        </row>
        <row r="566">
          <cell r="AJ566" t="str">
            <v>汉</v>
          </cell>
          <cell r="AK566" t="str">
            <v>群众</v>
          </cell>
          <cell r="AL566" t="str">
            <v>未婚</v>
          </cell>
          <cell r="AM566" t="str">
            <v>2007-11-29</v>
          </cell>
          <cell r="AN566">
            <v>17</v>
          </cell>
          <cell r="AO566">
            <v>2025</v>
          </cell>
          <cell r="AP566" t="str">
            <v>河北</v>
          </cell>
          <cell r="AQ566" t="str">
            <v>河北省黄骅市常郭镇赵子札村246号</v>
          </cell>
        </row>
        <row r="567">
          <cell r="C567" t="str">
            <v>孙家城</v>
          </cell>
          <cell r="D567" t="str">
            <v>男</v>
          </cell>
          <cell r="E567" t="str">
            <v>前台</v>
          </cell>
          <cell r="F567" t="str">
            <v>河北光华荣昌汽车部件有限公司</v>
          </cell>
          <cell r="G567" t="str">
            <v>座椅事业一部--座椅厂</v>
          </cell>
          <cell r="H567" t="str">
            <v>座椅总装车间</v>
          </cell>
          <cell r="I567" t="str">
            <v>组装工</v>
          </cell>
          <cell r="J567" t="str">
            <v>/</v>
          </cell>
          <cell r="K567" t="str">
            <v>河北</v>
          </cell>
          <cell r="L567" t="str">
            <v>天津宏达翔科技有限公司</v>
          </cell>
          <cell r="M567" t="str">
            <v>劳务派遣</v>
          </cell>
          <cell r="N567" t="str">
            <v>否</v>
          </cell>
          <cell r="O567" t="str">
            <v>否</v>
          </cell>
          <cell r="P567" t="str">
            <v>劳务派遣</v>
          </cell>
          <cell r="Q567" t="str">
            <v>生产类</v>
          </cell>
          <cell r="R567" t="str">
            <v>直接人员</v>
          </cell>
          <cell r="S567">
            <v>45953</v>
          </cell>
        </row>
        <row r="567">
          <cell r="W567">
            <v>15530702552</v>
          </cell>
          <cell r="X567" t="str">
            <v>闫伟</v>
          </cell>
          <cell r="Y567">
            <v>13702133765</v>
          </cell>
          <cell r="Z567" t="str">
            <v>中专</v>
          </cell>
          <cell r="AA567">
            <v>2026</v>
          </cell>
          <cell r="AB567" t="str">
            <v>职教中心</v>
          </cell>
        </row>
        <row r="567">
          <cell r="AJ567" t="str">
            <v>汉</v>
          </cell>
          <cell r="AK567" t="str">
            <v>群众</v>
          </cell>
          <cell r="AL567" t="str">
            <v>未婚</v>
          </cell>
          <cell r="AM567" t="str">
            <v>2007-02-09</v>
          </cell>
          <cell r="AN567">
            <v>18</v>
          </cell>
          <cell r="AO567">
            <v>2025</v>
          </cell>
          <cell r="AP567" t="str">
            <v>河北</v>
          </cell>
          <cell r="AQ567" t="str">
            <v>河北黄骅市吕桥镇小孙庄村46号</v>
          </cell>
        </row>
        <row r="568">
          <cell r="C568" t="str">
            <v>王振鹏</v>
          </cell>
          <cell r="D568" t="str">
            <v>男</v>
          </cell>
          <cell r="E568" t="str">
            <v>前台</v>
          </cell>
          <cell r="F568" t="str">
            <v>河北光华荣昌汽车部件有限公司</v>
          </cell>
          <cell r="G568" t="str">
            <v>座椅事业一部--座椅厂</v>
          </cell>
          <cell r="H568" t="str">
            <v>座椅总装车间</v>
          </cell>
          <cell r="I568" t="str">
            <v>组装工</v>
          </cell>
          <cell r="J568" t="str">
            <v>/</v>
          </cell>
          <cell r="K568" t="str">
            <v>河北</v>
          </cell>
          <cell r="L568" t="str">
            <v>天津宏达翔科技有限公司</v>
          </cell>
          <cell r="M568" t="str">
            <v>劳务派遣</v>
          </cell>
          <cell r="N568" t="str">
            <v>否</v>
          </cell>
          <cell r="O568" t="str">
            <v>否</v>
          </cell>
          <cell r="P568" t="str">
            <v>劳务派遣</v>
          </cell>
          <cell r="Q568" t="str">
            <v>生产类</v>
          </cell>
          <cell r="R568" t="str">
            <v>直接人员</v>
          </cell>
          <cell r="S568">
            <v>45953</v>
          </cell>
        </row>
        <row r="568">
          <cell r="W568">
            <v>13703339193</v>
          </cell>
        </row>
        <row r="569">
          <cell r="C569" t="str">
            <v>刘世博</v>
          </cell>
          <cell r="D569" t="str">
            <v>男</v>
          </cell>
          <cell r="E569" t="str">
            <v>前台</v>
          </cell>
          <cell r="F569" t="str">
            <v>河北光华荣昌汽车部件有限公司</v>
          </cell>
          <cell r="G569" t="str">
            <v>座椅事业一部--座椅厂</v>
          </cell>
          <cell r="H569" t="str">
            <v>座椅总装车间</v>
          </cell>
          <cell r="I569" t="str">
            <v>组装工</v>
          </cell>
          <cell r="J569" t="str">
            <v>/</v>
          </cell>
          <cell r="K569" t="str">
            <v>河北</v>
          </cell>
          <cell r="L569" t="str">
            <v>沧州众智鑫成人力资源服务有限公司</v>
          </cell>
          <cell r="M569" t="str">
            <v>劳务派遣</v>
          </cell>
          <cell r="N569" t="str">
            <v>否</v>
          </cell>
          <cell r="O569" t="str">
            <v>否</v>
          </cell>
          <cell r="P569" t="str">
            <v>劳务派遣</v>
          </cell>
          <cell r="Q569" t="str">
            <v>生产类</v>
          </cell>
          <cell r="R569" t="str">
            <v>直接人员</v>
          </cell>
          <cell r="S569">
            <v>45954</v>
          </cell>
        </row>
        <row r="569">
          <cell r="W569">
            <v>15530710502</v>
          </cell>
          <cell r="X569">
            <v>15632718569</v>
          </cell>
          <cell r="Y569">
            <v>1820339738</v>
          </cell>
        </row>
        <row r="569">
          <cell r="AM569" t="str">
            <v>2009-07-16</v>
          </cell>
          <cell r="AN569">
            <v>16</v>
          </cell>
          <cell r="AO569">
            <v>2025.7</v>
          </cell>
        </row>
        <row r="569">
          <cell r="AQ569" t="str">
            <v>安徽省太和县旧县镇大张村委会刘寨自然村28号1户</v>
          </cell>
        </row>
        <row r="570">
          <cell r="C570" t="str">
            <v>周俊岭</v>
          </cell>
          <cell r="D570" t="str">
            <v>女</v>
          </cell>
          <cell r="E570" t="str">
            <v>前台</v>
          </cell>
          <cell r="F570" t="str">
            <v>河北光华荣昌汽车部件有限公司</v>
          </cell>
          <cell r="G570" t="str">
            <v>后视镜事业部</v>
          </cell>
          <cell r="H570" t="str">
            <v>后视镜组装车间</v>
          </cell>
          <cell r="I570" t="str">
            <v>组装工</v>
          </cell>
          <cell r="J570" t="str">
            <v>/</v>
          </cell>
          <cell r="K570" t="str">
            <v>河北</v>
          </cell>
          <cell r="L570" t="str">
            <v>沧州众智鑫成人力资源服务有限公司</v>
          </cell>
          <cell r="M570" t="str">
            <v>劳务派遣</v>
          </cell>
          <cell r="N570" t="str">
            <v>否</v>
          </cell>
          <cell r="O570" t="str">
            <v>否</v>
          </cell>
          <cell r="P570" t="str">
            <v>劳务派遣</v>
          </cell>
          <cell r="Q570" t="str">
            <v>生产类</v>
          </cell>
          <cell r="R570" t="str">
            <v>直接人员</v>
          </cell>
          <cell r="S570">
            <v>45954</v>
          </cell>
        </row>
        <row r="570">
          <cell r="W570">
            <v>18931799113</v>
          </cell>
          <cell r="X570" t="str">
            <v>张林</v>
          </cell>
          <cell r="Y570">
            <v>18231793053</v>
          </cell>
        </row>
        <row r="570">
          <cell r="AJ570" t="str">
            <v>汉</v>
          </cell>
          <cell r="AK570" t="str">
            <v>群众</v>
          </cell>
          <cell r="AL570" t="str">
            <v>离异</v>
          </cell>
          <cell r="AM570" t="str">
            <v>1983-08-11</v>
          </cell>
          <cell r="AN570">
            <v>42</v>
          </cell>
        </row>
        <row r="570">
          <cell r="AQ570" t="str">
            <v>住址河北省黄骅市旧城镇大堤柳庄村12号</v>
          </cell>
        </row>
        <row r="571">
          <cell r="C571" t="str">
            <v>李贵良</v>
          </cell>
          <cell r="D571" t="str">
            <v>男</v>
          </cell>
          <cell r="E571" t="str">
            <v>前台</v>
          </cell>
          <cell r="F571" t="str">
            <v>河北光华荣昌汽车部件有限公司</v>
          </cell>
          <cell r="G571" t="str">
            <v>座椅事业一部--座椅厂</v>
          </cell>
          <cell r="H571" t="str">
            <v>座椅总装车间</v>
          </cell>
          <cell r="I571" t="str">
            <v>组装工</v>
          </cell>
          <cell r="J571" t="str">
            <v>/</v>
          </cell>
          <cell r="K571" t="str">
            <v>河北</v>
          </cell>
          <cell r="L571" t="str">
            <v>沧州鸿创人力资源服务有限公司</v>
          </cell>
          <cell r="M571" t="str">
            <v>劳务派遣</v>
          </cell>
          <cell r="N571" t="str">
            <v>否</v>
          </cell>
          <cell r="O571" t="str">
            <v>否</v>
          </cell>
          <cell r="P571" t="str">
            <v>劳务派遣</v>
          </cell>
          <cell r="Q571" t="str">
            <v>生产类</v>
          </cell>
          <cell r="R571" t="str">
            <v>直接人员</v>
          </cell>
          <cell r="S571">
            <v>45955</v>
          </cell>
        </row>
        <row r="571">
          <cell r="W571">
            <v>15831722727</v>
          </cell>
        </row>
        <row r="571">
          <cell r="AQ571" t="str">
            <v>河北省黄骅市齐家务乡隆儿庄村235号</v>
          </cell>
        </row>
        <row r="572">
          <cell r="C572" t="str">
            <v>宋健</v>
          </cell>
          <cell r="D572" t="str">
            <v>男</v>
          </cell>
          <cell r="E572" t="str">
            <v>前台</v>
          </cell>
          <cell r="F572" t="str">
            <v>河北光华荣昌汽车部件有限公司</v>
          </cell>
          <cell r="G572" t="str">
            <v>座椅事业一部--座椅厂</v>
          </cell>
          <cell r="H572" t="str">
            <v>生产管理科</v>
          </cell>
          <cell r="I572" t="str">
            <v>上料工</v>
          </cell>
          <cell r="J572" t="str">
            <v>/</v>
          </cell>
          <cell r="K572" t="str">
            <v>河北</v>
          </cell>
          <cell r="L572" t="str">
            <v>沧州鸿创人力资源服务有限公司</v>
          </cell>
          <cell r="M572" t="str">
            <v>劳务派遣</v>
          </cell>
          <cell r="N572" t="str">
            <v>否</v>
          </cell>
          <cell r="O572" t="str">
            <v>否</v>
          </cell>
          <cell r="P572" t="str">
            <v>劳务派遣</v>
          </cell>
          <cell r="Q572" t="str">
            <v>生产类</v>
          </cell>
          <cell r="R572" t="str">
            <v>直接人员</v>
          </cell>
          <cell r="S572">
            <v>45956</v>
          </cell>
        </row>
        <row r="572">
          <cell r="W572">
            <v>13031895875</v>
          </cell>
        </row>
        <row r="572">
          <cell r="AQ572" t="str">
            <v>河北省黄骅市羊二庄镇大孙庄村3号</v>
          </cell>
        </row>
        <row r="573">
          <cell r="C573" t="str">
            <v>翟俊杰</v>
          </cell>
          <cell r="D573" t="str">
            <v>女</v>
          </cell>
          <cell r="E573" t="str">
            <v>前台</v>
          </cell>
          <cell r="F573" t="str">
            <v>河北光华荣昌汽车部件有限公司</v>
          </cell>
          <cell r="G573" t="str">
            <v>后视镜事业部</v>
          </cell>
          <cell r="H573" t="str">
            <v>注塑车间</v>
          </cell>
          <cell r="I573" t="str">
            <v>操作工</v>
          </cell>
          <cell r="J573" t="str">
            <v>/</v>
          </cell>
          <cell r="K573" t="str">
            <v>河北</v>
          </cell>
          <cell r="L573" t="str">
            <v>天津宏达翔科技有限公司</v>
          </cell>
          <cell r="M573" t="str">
            <v>劳务派遣</v>
          </cell>
          <cell r="N573" t="str">
            <v>否</v>
          </cell>
          <cell r="O573" t="str">
            <v>否</v>
          </cell>
          <cell r="P573" t="str">
            <v>劳务派遣</v>
          </cell>
          <cell r="Q573" t="str">
            <v>生产类</v>
          </cell>
          <cell r="R573" t="str">
            <v>直接人员</v>
          </cell>
          <cell r="S573">
            <v>45956</v>
          </cell>
        </row>
        <row r="573">
          <cell r="W573">
            <v>15531707577</v>
          </cell>
        </row>
        <row r="574">
          <cell r="C574" t="str">
            <v>李兆瑞</v>
          </cell>
          <cell r="D574" t="str">
            <v>男</v>
          </cell>
          <cell r="E574" t="str">
            <v>前台</v>
          </cell>
          <cell r="F574" t="str">
            <v>河北光华荣昌汽车部件有限公司</v>
          </cell>
          <cell r="G574" t="str">
            <v>座椅事业一部--座椅厂</v>
          </cell>
          <cell r="H574" t="str">
            <v>座椅总装车间</v>
          </cell>
          <cell r="I574" t="str">
            <v>组装工</v>
          </cell>
          <cell r="J574" t="str">
            <v>/</v>
          </cell>
          <cell r="K574" t="str">
            <v>河北</v>
          </cell>
          <cell r="L574" t="str">
            <v>天津宏达翔科技有限公司</v>
          </cell>
          <cell r="M574" t="str">
            <v>劳务派遣</v>
          </cell>
          <cell r="N574" t="str">
            <v>否</v>
          </cell>
          <cell r="O574" t="str">
            <v>否</v>
          </cell>
          <cell r="P574" t="str">
            <v>劳务派遣</v>
          </cell>
          <cell r="Q574" t="str">
            <v>生产类</v>
          </cell>
          <cell r="R574" t="str">
            <v>直接人员</v>
          </cell>
          <cell r="S574">
            <v>45957</v>
          </cell>
        </row>
        <row r="574">
          <cell r="W574">
            <v>17733720201</v>
          </cell>
          <cell r="X574" t="str">
            <v>李兆增</v>
          </cell>
          <cell r="Y574">
            <v>15100852929</v>
          </cell>
          <cell r="Z574" t="str">
            <v>中专</v>
          </cell>
          <cell r="AA574">
            <v>2017</v>
          </cell>
          <cell r="AB574" t="str">
            <v>职教中心</v>
          </cell>
        </row>
        <row r="574">
          <cell r="AJ574" t="str">
            <v>汉</v>
          </cell>
          <cell r="AK574" t="str">
            <v>群众</v>
          </cell>
          <cell r="AL574" t="str">
            <v>未婚</v>
          </cell>
          <cell r="AM574">
            <v>37195</v>
          </cell>
          <cell r="AN574">
            <v>24</v>
          </cell>
          <cell r="AO574">
            <v>2018</v>
          </cell>
          <cell r="AP574" t="str">
            <v>河北</v>
          </cell>
          <cell r="AQ574" t="str">
            <v>河北省黄骅市黄骅镇张常庄村053号</v>
          </cell>
        </row>
        <row r="575">
          <cell r="C575" t="str">
            <v>赵永意</v>
          </cell>
          <cell r="D575" t="str">
            <v>男</v>
          </cell>
          <cell r="E575" t="str">
            <v>前台</v>
          </cell>
          <cell r="F575" t="str">
            <v>河北光华荣昌汽车部件有限公司</v>
          </cell>
          <cell r="G575" t="str">
            <v>座椅事业一部--座椅厂</v>
          </cell>
          <cell r="H575" t="str">
            <v>座椅总装车间</v>
          </cell>
          <cell r="I575" t="str">
            <v>组装工</v>
          </cell>
          <cell r="J575" t="str">
            <v>/</v>
          </cell>
          <cell r="K575" t="str">
            <v>河北</v>
          </cell>
          <cell r="L575" t="str">
            <v>天津宏达翔科技有限公司</v>
          </cell>
          <cell r="M575" t="str">
            <v>劳务派遣</v>
          </cell>
          <cell r="N575" t="str">
            <v>否</v>
          </cell>
          <cell r="O575" t="str">
            <v>否</v>
          </cell>
          <cell r="P575" t="str">
            <v>劳务派遣</v>
          </cell>
          <cell r="Q575" t="str">
            <v>生产类</v>
          </cell>
          <cell r="R575" t="str">
            <v>直接人员</v>
          </cell>
          <cell r="S575">
            <v>45957</v>
          </cell>
        </row>
        <row r="575">
          <cell r="W575">
            <v>17778877247</v>
          </cell>
          <cell r="X575" t="str">
            <v>杨</v>
          </cell>
          <cell r="Y575">
            <v>15532798482</v>
          </cell>
          <cell r="Z575" t="str">
            <v>中专</v>
          </cell>
          <cell r="AA575">
            <v>20018</v>
          </cell>
          <cell r="AB575" t="str">
            <v>职教中心</v>
          </cell>
        </row>
        <row r="575">
          <cell r="AJ575" t="str">
            <v>汉</v>
          </cell>
          <cell r="AK575" t="str">
            <v>群众</v>
          </cell>
          <cell r="AL575" t="str">
            <v>未婚</v>
          </cell>
          <cell r="AM575">
            <v>36962</v>
          </cell>
          <cell r="AN575">
            <v>24</v>
          </cell>
          <cell r="AO575">
            <v>2017</v>
          </cell>
          <cell r="AP575" t="str">
            <v>河北</v>
          </cell>
          <cell r="AQ575" t="str">
            <v>河北省黄骅市黄骅镇于常庄村053号</v>
          </cell>
        </row>
        <row r="576">
          <cell r="C576" t="str">
            <v>李梦雪</v>
          </cell>
          <cell r="D576" t="str">
            <v>女</v>
          </cell>
          <cell r="E576" t="str">
            <v>前台</v>
          </cell>
          <cell r="F576" t="str">
            <v>河北光华荣昌汽车部件有限公司</v>
          </cell>
          <cell r="G576" t="str">
            <v>座椅事业一部--座椅厂</v>
          </cell>
          <cell r="H576" t="str">
            <v>缝纫车间</v>
          </cell>
          <cell r="I576" t="str">
            <v>缝纫工</v>
          </cell>
          <cell r="J576" t="str">
            <v>/</v>
          </cell>
          <cell r="K576" t="str">
            <v>河北</v>
          </cell>
          <cell r="L576" t="str">
            <v>天津宏达翔科技有限公司</v>
          </cell>
          <cell r="M576" t="str">
            <v>劳务派遣</v>
          </cell>
          <cell r="N576" t="str">
            <v>否</v>
          </cell>
          <cell r="O576" t="str">
            <v>否</v>
          </cell>
          <cell r="P576" t="str">
            <v>劳务派遣</v>
          </cell>
          <cell r="Q576" t="str">
            <v>生产类</v>
          </cell>
          <cell r="R576" t="str">
            <v>直接人员</v>
          </cell>
          <cell r="S576">
            <v>45957</v>
          </cell>
        </row>
        <row r="576">
          <cell r="W576">
            <v>15194434432</v>
          </cell>
          <cell r="X576" t="str">
            <v>李玉强</v>
          </cell>
          <cell r="Y576">
            <v>18037987172</v>
          </cell>
          <cell r="Z576" t="str">
            <v>初中</v>
          </cell>
          <cell r="AA576">
            <v>2024</v>
          </cell>
          <cell r="AB576" t="str">
            <v>河南洛龙五中</v>
          </cell>
        </row>
        <row r="576">
          <cell r="AJ576" t="str">
            <v>汉</v>
          </cell>
          <cell r="AK576" t="str">
            <v>群众</v>
          </cell>
          <cell r="AL576" t="str">
            <v>未婚</v>
          </cell>
          <cell r="AM576">
            <v>39989</v>
          </cell>
          <cell r="AN576">
            <v>16</v>
          </cell>
          <cell r="AO576">
            <v>2025</v>
          </cell>
          <cell r="AP576" t="str">
            <v>河南</v>
          </cell>
          <cell r="AQ576" t="str">
            <v>河南省洛阳市洛龙区丰李镇丰李村22组370号</v>
          </cell>
        </row>
        <row r="577">
          <cell r="C577" t="str">
            <v>姜晨浩</v>
          </cell>
          <cell r="D577" t="str">
            <v>男</v>
          </cell>
          <cell r="E577" t="str">
            <v>前台</v>
          </cell>
          <cell r="F577" t="str">
            <v>河北光华荣昌汽车部件有限公司</v>
          </cell>
          <cell r="G577" t="str">
            <v>座椅事业一部--金属件厂</v>
          </cell>
          <cell r="H577" t="str">
            <v>焊接车间</v>
          </cell>
          <cell r="I577" t="str">
            <v>摆件工</v>
          </cell>
          <cell r="J577" t="str">
            <v>/</v>
          </cell>
          <cell r="K577" t="str">
            <v>河北</v>
          </cell>
          <cell r="L577" t="str">
            <v>天津宏达翔科技有限公司</v>
          </cell>
          <cell r="M577" t="str">
            <v>劳务派遣</v>
          </cell>
          <cell r="N577" t="str">
            <v>否</v>
          </cell>
          <cell r="O577" t="str">
            <v>否</v>
          </cell>
          <cell r="P577" t="str">
            <v>劳务派遣</v>
          </cell>
          <cell r="Q577" t="str">
            <v>生产类</v>
          </cell>
          <cell r="R577" t="str">
            <v>直接人员</v>
          </cell>
          <cell r="S577">
            <v>45957</v>
          </cell>
        </row>
        <row r="577">
          <cell r="W577">
            <v>18713664456</v>
          </cell>
        </row>
        <row r="578">
          <cell r="C578" t="str">
            <v>李金良</v>
          </cell>
          <cell r="D578" t="str">
            <v>男</v>
          </cell>
          <cell r="E578" t="str">
            <v>前台</v>
          </cell>
          <cell r="F578" t="str">
            <v>河北光华荣昌汽车部件有限公司</v>
          </cell>
          <cell r="G578" t="str">
            <v>座椅事业一部--金属件厂</v>
          </cell>
          <cell r="H578" t="str">
            <v>焊接车间</v>
          </cell>
          <cell r="I578" t="str">
            <v>焊工</v>
          </cell>
          <cell r="J578" t="str">
            <v>/</v>
          </cell>
          <cell r="K578" t="str">
            <v>河北</v>
          </cell>
          <cell r="L578" t="str">
            <v>沧州鸿创人力资源服务有限公司</v>
          </cell>
          <cell r="M578" t="str">
            <v>劳务派遣</v>
          </cell>
          <cell r="N578" t="str">
            <v>否</v>
          </cell>
          <cell r="O578" t="str">
            <v>否</v>
          </cell>
          <cell r="P578" t="str">
            <v>劳务派遣</v>
          </cell>
          <cell r="Q578" t="str">
            <v>生产类</v>
          </cell>
          <cell r="R578" t="str">
            <v>直接人员</v>
          </cell>
          <cell r="S578">
            <v>45957</v>
          </cell>
        </row>
        <row r="578">
          <cell r="W578">
            <v>18032716339</v>
          </cell>
        </row>
        <row r="578">
          <cell r="AQ578" t="str">
            <v>河北省黄骅市常郭镇常郭村280号</v>
          </cell>
        </row>
        <row r="579">
          <cell r="C579" t="str">
            <v>王家宝</v>
          </cell>
          <cell r="D579" t="str">
            <v>男</v>
          </cell>
          <cell r="E579" t="str">
            <v>前台</v>
          </cell>
          <cell r="F579" t="str">
            <v>河北光华荣昌汽车部件有限公司</v>
          </cell>
          <cell r="G579" t="str">
            <v>座椅事业一部--座椅厂</v>
          </cell>
          <cell r="H579" t="str">
            <v>座椅总装车间</v>
          </cell>
          <cell r="I579" t="str">
            <v>组装工</v>
          </cell>
          <cell r="J579" t="str">
            <v>/</v>
          </cell>
          <cell r="K579" t="str">
            <v>河北</v>
          </cell>
          <cell r="L579" t="str">
            <v>沧州鸿创人力资源服务有限公司</v>
          </cell>
          <cell r="M579" t="str">
            <v>劳务派遣</v>
          </cell>
          <cell r="N579" t="str">
            <v>否</v>
          </cell>
          <cell r="O579" t="str">
            <v>否</v>
          </cell>
          <cell r="P579" t="str">
            <v>劳务派遣</v>
          </cell>
          <cell r="Q579" t="str">
            <v>生产类</v>
          </cell>
          <cell r="R579" t="str">
            <v>直接人员</v>
          </cell>
          <cell r="S579">
            <v>45957</v>
          </cell>
        </row>
        <row r="579">
          <cell r="W579">
            <v>15638348234</v>
          </cell>
        </row>
        <row r="579">
          <cell r="AQ579" t="str">
            <v>河南省西平县重渠乡李庄村委六组</v>
          </cell>
        </row>
        <row r="580">
          <cell r="C580" t="str">
            <v>陈梦豪</v>
          </cell>
          <cell r="D580" t="str">
            <v>男</v>
          </cell>
          <cell r="E580" t="str">
            <v>前台</v>
          </cell>
          <cell r="F580" t="str">
            <v>河北光华荣昌汽车部件有限公司</v>
          </cell>
          <cell r="G580" t="str">
            <v>座椅事业一部--座椅厂</v>
          </cell>
          <cell r="H580" t="str">
            <v>座椅总装车间</v>
          </cell>
          <cell r="I580" t="str">
            <v>组装工</v>
          </cell>
          <cell r="J580" t="str">
            <v>/</v>
          </cell>
          <cell r="K580" t="str">
            <v>河北</v>
          </cell>
          <cell r="L580" t="str">
            <v>沧州鸿创人力资源服务有限公司</v>
          </cell>
          <cell r="M580" t="str">
            <v>劳务派遣</v>
          </cell>
          <cell r="N580" t="str">
            <v>否</v>
          </cell>
          <cell r="O580" t="str">
            <v>否</v>
          </cell>
          <cell r="P580" t="str">
            <v>劳务派遣</v>
          </cell>
          <cell r="Q580" t="str">
            <v>生产类</v>
          </cell>
          <cell r="R580" t="str">
            <v>直接人员</v>
          </cell>
          <cell r="S580">
            <v>45957</v>
          </cell>
        </row>
        <row r="580">
          <cell r="W580">
            <v>19301513093</v>
          </cell>
        </row>
        <row r="580">
          <cell r="AQ580" t="str">
            <v>河南省正阳县油坊店乡陈寨村大陈庄50号</v>
          </cell>
        </row>
        <row r="581">
          <cell r="C581" t="str">
            <v>林云晓</v>
          </cell>
          <cell r="D581" t="str">
            <v>女</v>
          </cell>
          <cell r="E581" t="str">
            <v>前台</v>
          </cell>
          <cell r="F581" t="str">
            <v>河北光华荣昌汽车部件有限公司</v>
          </cell>
          <cell r="G581" t="str">
            <v>座椅事业一部--座椅厂</v>
          </cell>
          <cell r="H581" t="str">
            <v>发泡车间</v>
          </cell>
          <cell r="I581" t="str">
            <v>发泡工</v>
          </cell>
          <cell r="J581" t="str">
            <v>/</v>
          </cell>
          <cell r="K581" t="str">
            <v>河北</v>
          </cell>
          <cell r="L581" t="str">
            <v>联业人力</v>
          </cell>
          <cell r="M581" t="str">
            <v>劳务派遣</v>
          </cell>
          <cell r="N581" t="str">
            <v>否</v>
          </cell>
          <cell r="O581" t="str">
            <v>否</v>
          </cell>
          <cell r="P581" t="str">
            <v>劳务派遣</v>
          </cell>
          <cell r="Q581" t="str">
            <v>生产类</v>
          </cell>
          <cell r="R581" t="str">
            <v>直接人员</v>
          </cell>
          <cell r="S581">
            <v>45958</v>
          </cell>
        </row>
        <row r="581">
          <cell r="W581">
            <v>18703272197</v>
          </cell>
        </row>
        <row r="582">
          <cell r="C582" t="str">
            <v>宋金荣</v>
          </cell>
          <cell r="D582" t="str">
            <v>女</v>
          </cell>
          <cell r="E582" t="str">
            <v>前台</v>
          </cell>
          <cell r="F582" t="str">
            <v>河北光华荣昌汽车部件有限公司</v>
          </cell>
          <cell r="G582" t="str">
            <v>座椅事业一部--座椅厂</v>
          </cell>
          <cell r="H582" t="str">
            <v>发泡车间</v>
          </cell>
          <cell r="I582" t="str">
            <v>发泡工</v>
          </cell>
          <cell r="J582" t="str">
            <v>/</v>
          </cell>
          <cell r="K582" t="str">
            <v>河北</v>
          </cell>
          <cell r="L582" t="str">
            <v>联业人力</v>
          </cell>
          <cell r="M582" t="str">
            <v>劳务派遣</v>
          </cell>
          <cell r="N582" t="str">
            <v>否</v>
          </cell>
          <cell r="O582" t="str">
            <v>否</v>
          </cell>
          <cell r="P582" t="str">
            <v>劳务派遣</v>
          </cell>
          <cell r="Q582" t="str">
            <v>生产类</v>
          </cell>
          <cell r="R582" t="str">
            <v>直接人员</v>
          </cell>
          <cell r="S582">
            <v>45958</v>
          </cell>
        </row>
        <row r="582">
          <cell r="W582">
            <v>16633733877</v>
          </cell>
        </row>
        <row r="583">
          <cell r="C583" t="str">
            <v>田莘桐</v>
          </cell>
          <cell r="D583" t="str">
            <v>男</v>
          </cell>
          <cell r="E583" t="str">
            <v>前台</v>
          </cell>
          <cell r="F583" t="str">
            <v>河北光华荣昌汽车部件有限公司</v>
          </cell>
          <cell r="G583" t="str">
            <v>座椅事业一部--座椅厂</v>
          </cell>
          <cell r="H583" t="str">
            <v>发泡车间</v>
          </cell>
          <cell r="I583" t="str">
            <v>发泡工</v>
          </cell>
          <cell r="J583" t="str">
            <v>/</v>
          </cell>
          <cell r="K583" t="str">
            <v>河北</v>
          </cell>
          <cell r="L583" t="str">
            <v>沧州众智鑫成人力资源服务有限公司</v>
          </cell>
          <cell r="M583" t="str">
            <v>劳务派遣</v>
          </cell>
          <cell r="N583" t="str">
            <v>否</v>
          </cell>
          <cell r="O583" t="str">
            <v>否</v>
          </cell>
          <cell r="P583" t="str">
            <v>劳务派遣</v>
          </cell>
          <cell r="Q583" t="str">
            <v>生产类</v>
          </cell>
          <cell r="R583" t="str">
            <v>直接人员</v>
          </cell>
          <cell r="S583">
            <v>45958</v>
          </cell>
        </row>
        <row r="583">
          <cell r="W583">
            <v>13082161068</v>
          </cell>
        </row>
        <row r="583">
          <cell r="AM583" t="str">
            <v/>
          </cell>
          <cell r="AN583" t="e">
            <v>#VALUE!</v>
          </cell>
        </row>
        <row r="584">
          <cell r="C584" t="str">
            <v>张国营</v>
          </cell>
          <cell r="D584" t="str">
            <v>男</v>
          </cell>
          <cell r="E584" t="str">
            <v>前台</v>
          </cell>
          <cell r="F584" t="str">
            <v>河北光华荣昌汽车部件有限公司</v>
          </cell>
          <cell r="G584" t="str">
            <v>座椅事业一部--金属件厂</v>
          </cell>
          <cell r="H584" t="str">
            <v>焊接车间</v>
          </cell>
          <cell r="I584" t="str">
            <v>摆件工</v>
          </cell>
          <cell r="J584" t="str">
            <v>/</v>
          </cell>
          <cell r="K584" t="str">
            <v>河北</v>
          </cell>
          <cell r="L584" t="str">
            <v>天津宏达翔科技有限公司</v>
          </cell>
          <cell r="M584" t="str">
            <v>劳务派遣</v>
          </cell>
          <cell r="N584" t="str">
            <v>否</v>
          </cell>
          <cell r="O584" t="str">
            <v>否</v>
          </cell>
          <cell r="P584" t="str">
            <v>劳务派遣</v>
          </cell>
          <cell r="Q584" t="str">
            <v>生产类</v>
          </cell>
          <cell r="R584" t="str">
            <v>直接人员</v>
          </cell>
          <cell r="S584">
            <v>45959</v>
          </cell>
        </row>
        <row r="584">
          <cell r="W584">
            <v>16632769761</v>
          </cell>
        </row>
        <row r="585">
          <cell r="C585" t="str">
            <v>赵增义</v>
          </cell>
          <cell r="D585" t="str">
            <v>男</v>
          </cell>
          <cell r="E585" t="str">
            <v>前台</v>
          </cell>
          <cell r="F585" t="str">
            <v>河北光华荣昌汽车部件有限公司</v>
          </cell>
          <cell r="G585" t="str">
            <v>座椅事业一部--座椅厂</v>
          </cell>
          <cell r="H585" t="str">
            <v>发泡车间</v>
          </cell>
          <cell r="I585" t="str">
            <v>发泡工</v>
          </cell>
          <cell r="J585" t="str">
            <v>/</v>
          </cell>
          <cell r="K585" t="str">
            <v>河北</v>
          </cell>
          <cell r="L585" t="str">
            <v>联业人力</v>
          </cell>
          <cell r="M585" t="str">
            <v>劳务派遣</v>
          </cell>
          <cell r="N585" t="str">
            <v>否</v>
          </cell>
          <cell r="O585" t="str">
            <v>否</v>
          </cell>
          <cell r="P585" t="str">
            <v>劳务派遣</v>
          </cell>
          <cell r="Q585" t="str">
            <v>生产类</v>
          </cell>
          <cell r="R585" t="str">
            <v>直接人员</v>
          </cell>
          <cell r="S585">
            <v>45959</v>
          </cell>
        </row>
        <row r="585">
          <cell r="W585">
            <v>19265453867</v>
          </cell>
        </row>
        <row r="586">
          <cell r="C586" t="str">
            <v>霍传泽</v>
          </cell>
          <cell r="D586" t="str">
            <v>男</v>
          </cell>
          <cell r="E586" t="str">
            <v>前台</v>
          </cell>
          <cell r="F586" t="str">
            <v>河北光华荣昌汽车部件有限公司</v>
          </cell>
          <cell r="G586" t="str">
            <v>座椅事业一部--座椅厂</v>
          </cell>
          <cell r="H586" t="str">
            <v>座椅总装车间</v>
          </cell>
          <cell r="I586" t="str">
            <v>组装工</v>
          </cell>
          <cell r="J586" t="str">
            <v>/</v>
          </cell>
          <cell r="K586" t="str">
            <v>河北</v>
          </cell>
          <cell r="L586" t="str">
            <v>沧州鸿创人力资源服务有限公司</v>
          </cell>
          <cell r="M586" t="str">
            <v>劳务派遣</v>
          </cell>
          <cell r="N586" t="str">
            <v>否</v>
          </cell>
          <cell r="O586" t="str">
            <v>否</v>
          </cell>
          <cell r="P586" t="str">
            <v>劳务派遣</v>
          </cell>
          <cell r="Q586" t="str">
            <v>生产类</v>
          </cell>
          <cell r="R586" t="str">
            <v>直接人员</v>
          </cell>
          <cell r="S586">
            <v>45959</v>
          </cell>
        </row>
        <row r="586">
          <cell r="W586">
            <v>18232733627</v>
          </cell>
        </row>
        <row r="586">
          <cell r="AQ586" t="str">
            <v>河北省沧州市海兴县苏基镇中尤庄子村137号</v>
          </cell>
        </row>
        <row r="587">
          <cell r="C587" t="str">
            <v>霍传宇</v>
          </cell>
          <cell r="D587" t="str">
            <v>男</v>
          </cell>
          <cell r="E587" t="str">
            <v>前台</v>
          </cell>
          <cell r="F587" t="str">
            <v>河北光华荣昌汽车部件有限公司</v>
          </cell>
          <cell r="G587" t="str">
            <v>座椅事业一部--座椅厂</v>
          </cell>
          <cell r="H587" t="str">
            <v>座椅总装车间</v>
          </cell>
          <cell r="I587" t="str">
            <v>组装工</v>
          </cell>
          <cell r="J587" t="str">
            <v>/</v>
          </cell>
          <cell r="K587" t="str">
            <v>河北</v>
          </cell>
          <cell r="L587" t="str">
            <v>沧州鸿创人力资源服务有限公司</v>
          </cell>
          <cell r="M587" t="str">
            <v>劳务派遣</v>
          </cell>
          <cell r="N587" t="str">
            <v>否</v>
          </cell>
          <cell r="O587" t="str">
            <v>否</v>
          </cell>
          <cell r="P587" t="str">
            <v>劳务派遣</v>
          </cell>
          <cell r="Q587" t="str">
            <v>生产类</v>
          </cell>
          <cell r="R587" t="str">
            <v>直接人员</v>
          </cell>
          <cell r="S587">
            <v>45959</v>
          </cell>
        </row>
        <row r="587">
          <cell r="AQ587" t="str">
            <v>河北省沧州市海兴县苏基镇中尤庄子村137号</v>
          </cell>
        </row>
        <row r="588">
          <cell r="C588" t="str">
            <v>金玉艳</v>
          </cell>
          <cell r="D588" t="str">
            <v>女</v>
          </cell>
          <cell r="E588" t="str">
            <v>前台</v>
          </cell>
          <cell r="F588" t="str">
            <v>河北光华荣昌汽车部件有限公司</v>
          </cell>
          <cell r="G588" t="str">
            <v>后视镜事业部</v>
          </cell>
          <cell r="H588" t="str">
            <v>后视镜组装车间</v>
          </cell>
          <cell r="I588" t="str">
            <v>组装工</v>
          </cell>
          <cell r="J588" t="str">
            <v>/</v>
          </cell>
          <cell r="K588" t="str">
            <v>河北</v>
          </cell>
          <cell r="L588" t="str">
            <v>天津宏达翔科技有限公司</v>
          </cell>
          <cell r="M588" t="str">
            <v>劳务派遣</v>
          </cell>
          <cell r="N588" t="str">
            <v>否</v>
          </cell>
          <cell r="O588" t="str">
            <v>否</v>
          </cell>
          <cell r="P588" t="str">
            <v>劳务派遣</v>
          </cell>
          <cell r="Q588" t="str">
            <v>生产类</v>
          </cell>
          <cell r="R588" t="str">
            <v>直接人员</v>
          </cell>
          <cell r="S588">
            <v>45960</v>
          </cell>
        </row>
        <row r="588">
          <cell r="W588">
            <v>19279936291</v>
          </cell>
        </row>
        <row r="589">
          <cell r="C589" t="str">
            <v>徐秀云</v>
          </cell>
          <cell r="D589" t="str">
            <v>女</v>
          </cell>
          <cell r="E589" t="str">
            <v>前台</v>
          </cell>
          <cell r="F589" t="str">
            <v>河北光华荣昌汽车部件有限公司</v>
          </cell>
          <cell r="G589" t="str">
            <v>座椅事业一部--金属件厂</v>
          </cell>
          <cell r="H589" t="str">
            <v>焊接车间</v>
          </cell>
          <cell r="I589" t="str">
            <v>摆件工</v>
          </cell>
          <cell r="J589" t="str">
            <v>/</v>
          </cell>
          <cell r="K589" t="str">
            <v>河北</v>
          </cell>
          <cell r="L589" t="str">
            <v>沧州鸿创人力资源服务有限公司</v>
          </cell>
          <cell r="M589" t="str">
            <v>劳务派遣</v>
          </cell>
          <cell r="N589" t="str">
            <v>否</v>
          </cell>
          <cell r="O589" t="str">
            <v>否</v>
          </cell>
          <cell r="P589" t="str">
            <v>劳务派遣</v>
          </cell>
          <cell r="Q589" t="str">
            <v>生产类</v>
          </cell>
          <cell r="R589" t="str">
            <v>直接人员</v>
          </cell>
          <cell r="S589">
            <v>45960</v>
          </cell>
        </row>
        <row r="589">
          <cell r="W589">
            <v>15532804206</v>
          </cell>
        </row>
        <row r="589">
          <cell r="AQ589" t="str">
            <v>河北省黄骅市滕庄子乡前滕村332号</v>
          </cell>
        </row>
        <row r="590">
          <cell r="C590" t="str">
            <v>滕爱儒</v>
          </cell>
          <cell r="D590" t="str">
            <v>男</v>
          </cell>
          <cell r="E590" t="str">
            <v>前台</v>
          </cell>
          <cell r="F590" t="str">
            <v>河北光华荣昌汽车部件有限公司</v>
          </cell>
          <cell r="G590" t="str">
            <v>座椅事业一部--金属件厂</v>
          </cell>
          <cell r="H590" t="str">
            <v>制造技术部-质量工艺科</v>
          </cell>
          <cell r="I590" t="str">
            <v>焊接质检</v>
          </cell>
          <cell r="J590" t="str">
            <v>/</v>
          </cell>
          <cell r="K590" t="str">
            <v>河北</v>
          </cell>
          <cell r="L590" t="str">
            <v>沧州鸿创人力资源服务有限公司</v>
          </cell>
          <cell r="M590" t="str">
            <v>劳务派遣</v>
          </cell>
          <cell r="N590" t="str">
            <v>否</v>
          </cell>
          <cell r="O590" t="str">
            <v>否</v>
          </cell>
          <cell r="P590" t="str">
            <v>劳务派遣</v>
          </cell>
          <cell r="Q590" t="str">
            <v>生产类</v>
          </cell>
          <cell r="R590" t="str">
            <v>直接人员</v>
          </cell>
          <cell r="S590">
            <v>45959</v>
          </cell>
        </row>
        <row r="590">
          <cell r="W590">
            <v>18633702832</v>
          </cell>
        </row>
        <row r="590">
          <cell r="AQ590" t="str">
            <v>河北省黄骅市滕庄子乡前滕村117号</v>
          </cell>
        </row>
        <row r="591">
          <cell r="C591" t="str">
            <v>李厚杰</v>
          </cell>
          <cell r="D591" t="str">
            <v>男</v>
          </cell>
          <cell r="E591" t="str">
            <v>前台</v>
          </cell>
          <cell r="F591" t="str">
            <v>河北光华荣昌汽车部件有限公司</v>
          </cell>
          <cell r="G591" t="str">
            <v>座椅事业一部--座椅厂</v>
          </cell>
          <cell r="H591" t="str">
            <v>座椅总装车间</v>
          </cell>
          <cell r="I591" t="str">
            <v>组装工</v>
          </cell>
          <cell r="J591" t="str">
            <v>/</v>
          </cell>
          <cell r="K591" t="str">
            <v>河北</v>
          </cell>
          <cell r="L591" t="str">
            <v>沧州众智鑫成人力资源服务有限公司</v>
          </cell>
          <cell r="M591" t="str">
            <v>劳务派遣</v>
          </cell>
          <cell r="N591" t="str">
            <v>否</v>
          </cell>
          <cell r="O591" t="str">
            <v>否</v>
          </cell>
          <cell r="P591" t="str">
            <v>劳务派遣</v>
          </cell>
          <cell r="Q591" t="str">
            <v>生产类</v>
          </cell>
          <cell r="R591" t="str">
            <v>直接人员</v>
          </cell>
          <cell r="S591">
            <v>45959</v>
          </cell>
        </row>
        <row r="591">
          <cell r="W591">
            <v>13103071606</v>
          </cell>
        </row>
        <row r="592">
          <cell r="C592" t="str">
            <v>韩丙村</v>
          </cell>
          <cell r="D592" t="str">
            <v>男</v>
          </cell>
          <cell r="E592" t="str">
            <v>中台</v>
          </cell>
          <cell r="F592" t="str">
            <v>河北光华荣昌汽车部件有限公司</v>
          </cell>
          <cell r="G592" t="str">
            <v>河北物业部</v>
          </cell>
          <cell r="H592" t="str">
            <v>物业部</v>
          </cell>
          <cell r="I592" t="str">
            <v>维修工</v>
          </cell>
          <cell r="J592" t="str">
            <v>/</v>
          </cell>
          <cell r="K592" t="str">
            <v>河北</v>
          </cell>
          <cell r="L592" t="str">
            <v>河北工厂</v>
          </cell>
          <cell r="M592" t="str">
            <v>劳动合同</v>
          </cell>
          <cell r="N592" t="str">
            <v>是</v>
          </cell>
          <cell r="O592" t="str">
            <v>否</v>
          </cell>
          <cell r="P592" t="str">
            <v>正式工</v>
          </cell>
          <cell r="Q592" t="str">
            <v>行政类</v>
          </cell>
          <cell r="R592" t="str">
            <v>间接人员</v>
          </cell>
          <cell r="S592">
            <v>42814</v>
          </cell>
          <cell r="T592">
            <v>8</v>
          </cell>
          <cell r="U592">
            <v>45496</v>
          </cell>
          <cell r="V592" t="str">
            <v>调入</v>
          </cell>
          <cell r="W592">
            <v>15613770822</v>
          </cell>
        </row>
        <row r="592">
          <cell r="Y592" t="str">
            <v>186 3171 1277</v>
          </cell>
          <cell r="Z592" t="str">
            <v>高中</v>
          </cell>
          <cell r="AA592">
            <v>30103</v>
          </cell>
          <cell r="AB592" t="str">
            <v>周青庄中学</v>
          </cell>
          <cell r="AC592" t="str">
            <v>无</v>
          </cell>
          <cell r="AD592" t="str">
            <v>统招</v>
          </cell>
          <cell r="AE592" t="str">
            <v>高中</v>
          </cell>
          <cell r="AF592">
            <v>30103</v>
          </cell>
          <cell r="AG592" t="str">
            <v>周青庄中学</v>
          </cell>
          <cell r="AH592" t="str">
            <v>无</v>
          </cell>
          <cell r="AI592" t="str">
            <v>统招</v>
          </cell>
          <cell r="AJ592" t="str">
            <v>汉</v>
          </cell>
          <cell r="AK592" t="str">
            <v>群众</v>
          </cell>
          <cell r="AL592" t="str">
            <v>已婚</v>
          </cell>
          <cell r="AM592" t="str">
            <v>1965-12-13</v>
          </cell>
          <cell r="AN592">
            <v>59</v>
          </cell>
          <cell r="AO592" t="str">
            <v>1984年</v>
          </cell>
          <cell r="AP592" t="str">
            <v>河北</v>
          </cell>
          <cell r="AQ592" t="str">
            <v>河北省黄骅市东外环路马庄小区18号商业局家属楼2单元101室</v>
          </cell>
        </row>
        <row r="593">
          <cell r="C593" t="str">
            <v>许艳美</v>
          </cell>
        </row>
        <row r="593">
          <cell r="E593" t="str">
            <v>前台</v>
          </cell>
          <cell r="F593" t="str">
            <v>河北光华荣昌汽车部件有限公司</v>
          </cell>
          <cell r="G593" t="str">
            <v>座椅事业一部--座椅厂</v>
          </cell>
          <cell r="H593" t="str">
            <v>缝纫车间</v>
          </cell>
          <cell r="I593" t="str">
            <v>缝纫工</v>
          </cell>
          <cell r="J593" t="str">
            <v>/</v>
          </cell>
          <cell r="K593" t="str">
            <v>河北</v>
          </cell>
          <cell r="L593" t="str">
            <v>河北工厂</v>
          </cell>
          <cell r="M593" t="str">
            <v>劳动合同</v>
          </cell>
          <cell r="N593" t="str">
            <v>是</v>
          </cell>
          <cell r="O593" t="str">
            <v>否</v>
          </cell>
          <cell r="P593" t="str">
            <v>正式工</v>
          </cell>
          <cell r="Q593" t="str">
            <v>生产类</v>
          </cell>
          <cell r="R593" t="str">
            <v>直接人员</v>
          </cell>
          <cell r="S593">
            <v>45934</v>
          </cell>
        </row>
        <row r="593">
          <cell r="W593">
            <v>16630738267</v>
          </cell>
          <cell r="X593" t="str">
            <v>许红利</v>
          </cell>
          <cell r="Y593">
            <v>15131705982</v>
          </cell>
          <cell r="Z593" t="str">
            <v>大专</v>
          </cell>
          <cell r="AA593">
            <v>45839</v>
          </cell>
          <cell r="AB593" t="str">
            <v>南充电影工业职业学院</v>
          </cell>
          <cell r="AC593" t="str">
            <v>播音与主持</v>
          </cell>
          <cell r="AD593" t="str">
            <v>统招</v>
          </cell>
          <cell r="AE593" t="str">
            <v>大专</v>
          </cell>
          <cell r="AF593">
            <v>45839</v>
          </cell>
          <cell r="AG593" t="str">
            <v>南充电影工业职业学院</v>
          </cell>
          <cell r="AH593" t="str">
            <v>播音与主持</v>
          </cell>
          <cell r="AI593" t="str">
            <v>统招</v>
          </cell>
          <cell r="AJ593" t="str">
            <v>汉</v>
          </cell>
          <cell r="AK593" t="str">
            <v>群众</v>
          </cell>
          <cell r="AL593" t="str">
            <v>未婚</v>
          </cell>
        </row>
        <row r="593">
          <cell r="AO593">
            <v>45597</v>
          </cell>
          <cell r="AP593" t="str">
            <v>河北</v>
          </cell>
          <cell r="AQ593" t="str">
            <v>河北省黄骅市南大港农场六分场十八队56号</v>
          </cell>
        </row>
        <row r="594">
          <cell r="C594" t="str">
            <v>刘迎涛</v>
          </cell>
          <cell r="D594" t="str">
            <v>男</v>
          </cell>
          <cell r="E594" t="str">
            <v>前台</v>
          </cell>
          <cell r="F594" t="str">
            <v>河北光华荣昌汽车部件有限公司</v>
          </cell>
          <cell r="G594" t="str">
            <v>座椅事业一部--座椅厂</v>
          </cell>
          <cell r="H594" t="str">
            <v>发泡车间</v>
          </cell>
          <cell r="I594" t="str">
            <v>发泡工</v>
          </cell>
          <cell r="J594" t="str">
            <v>/</v>
          </cell>
          <cell r="K594" t="str">
            <v>河北</v>
          </cell>
          <cell r="L594" t="str">
            <v>天津宏达翔科技有限公司</v>
          </cell>
          <cell r="M594" t="str">
            <v>劳务派遣</v>
          </cell>
          <cell r="N594" t="str">
            <v>否</v>
          </cell>
          <cell r="O594" t="str">
            <v>否</v>
          </cell>
          <cell r="P594" t="str">
            <v>劳务派遣</v>
          </cell>
          <cell r="Q594" t="str">
            <v>生产类</v>
          </cell>
          <cell r="R594" t="str">
            <v>直接人员</v>
          </cell>
          <cell r="S594">
            <v>45902</v>
          </cell>
        </row>
        <row r="594">
          <cell r="W594">
            <v>15226633793</v>
          </cell>
          <cell r="X594" t="str">
            <v>崔新考</v>
          </cell>
          <cell r="Y594" t="str">
            <v>187330776321</v>
          </cell>
          <cell r="Z594" t="str">
            <v>中专</v>
          </cell>
          <cell r="AA594">
            <v>2015</v>
          </cell>
          <cell r="AB594" t="str">
            <v>中捷技校</v>
          </cell>
        </row>
        <row r="594">
          <cell r="AJ594" t="str">
            <v>汉</v>
          </cell>
          <cell r="AK594" t="str">
            <v>群众</v>
          </cell>
          <cell r="AL594" t="str">
            <v>未婚</v>
          </cell>
          <cell r="AM594" t="str">
            <v>1997-04-01</v>
          </cell>
          <cell r="AN594">
            <v>28</v>
          </cell>
          <cell r="AO594">
            <v>2015</v>
          </cell>
          <cell r="AP594" t="str">
            <v>河北</v>
          </cell>
          <cell r="AQ594" t="str">
            <v>河北省海兴赵毛陶镇南赵村</v>
          </cell>
        </row>
        <row r="595">
          <cell r="C595" t="str">
            <v>郑文博</v>
          </cell>
          <cell r="D595" t="str">
            <v>男</v>
          </cell>
          <cell r="E595" t="str">
            <v>前台</v>
          </cell>
          <cell r="F595" t="str">
            <v>河北光华荣昌汽车部件有限公司</v>
          </cell>
          <cell r="G595" t="str">
            <v>座椅事业一部--座椅厂</v>
          </cell>
          <cell r="H595" t="str">
            <v>发泡车间</v>
          </cell>
          <cell r="I595" t="str">
            <v>发泡工</v>
          </cell>
          <cell r="J595" t="str">
            <v>/</v>
          </cell>
          <cell r="K595" t="str">
            <v>河北</v>
          </cell>
          <cell r="L595" t="str">
            <v>沧州众智鑫成人力资源服务有限公司</v>
          </cell>
          <cell r="M595" t="str">
            <v>劳务派遣</v>
          </cell>
          <cell r="N595" t="str">
            <v>否</v>
          </cell>
          <cell r="O595" t="str">
            <v>否</v>
          </cell>
          <cell r="P595" t="str">
            <v>劳务派遣</v>
          </cell>
          <cell r="Q595" t="str">
            <v>生产类</v>
          </cell>
          <cell r="R595" t="str">
            <v>直接人员</v>
          </cell>
          <cell r="S595">
            <v>45577</v>
          </cell>
          <cell r="T595">
            <v>1</v>
          </cell>
        </row>
        <row r="595">
          <cell r="W595" t="str">
            <v>15612739428</v>
          </cell>
          <cell r="X595" t="str">
            <v>王建梅</v>
          </cell>
          <cell r="Y595">
            <v>13785708363</v>
          </cell>
          <cell r="Z595" t="str">
            <v>中专</v>
          </cell>
          <cell r="AA595">
            <v>2024.7</v>
          </cell>
          <cell r="AB595" t="str">
            <v>保定科技中等专业学院</v>
          </cell>
          <cell r="AC595" t="str">
            <v>汽车运用与维修</v>
          </cell>
        </row>
        <row r="595">
          <cell r="AE595" t="str">
            <v>中专</v>
          </cell>
          <cell r="AF595">
            <v>2024.7</v>
          </cell>
          <cell r="AG595" t="str">
            <v>保定科技中等专业学院</v>
          </cell>
          <cell r="AH595" t="str">
            <v>汽车运用与维修</v>
          </cell>
          <cell r="AI595" t="str">
            <v>统招</v>
          </cell>
          <cell r="AJ595" t="str">
            <v>汉</v>
          </cell>
          <cell r="AK595" t="str">
            <v>群众</v>
          </cell>
          <cell r="AL595" t="str">
            <v>未婚</v>
          </cell>
          <cell r="AM595" t="str">
            <v>2005-09-19</v>
          </cell>
          <cell r="AN595">
            <v>20</v>
          </cell>
          <cell r="AO595" t="str">
            <v>2024.10.13</v>
          </cell>
          <cell r="AP595" t="str">
            <v>河北</v>
          </cell>
          <cell r="AQ595" t="str">
            <v>河北省沧州市盐山县韩集镇郑庄村183号</v>
          </cell>
        </row>
        <row r="596">
          <cell r="C596" t="str">
            <v>刘保玲</v>
          </cell>
          <cell r="D596" t="str">
            <v>女</v>
          </cell>
          <cell r="E596" t="str">
            <v>前台</v>
          </cell>
          <cell r="F596" t="str">
            <v>河北光华荣昌汽车部件有限公司</v>
          </cell>
          <cell r="G596" t="str">
            <v>后视镜事业部</v>
          </cell>
          <cell r="H596" t="str">
            <v>后视镜组装车间</v>
          </cell>
          <cell r="I596" t="str">
            <v>组装工</v>
          </cell>
          <cell r="J596" t="str">
            <v>/</v>
          </cell>
          <cell r="K596" t="str">
            <v>河北</v>
          </cell>
          <cell r="L596" t="str">
            <v>沧州鸿创人力资源服务有限公司</v>
          </cell>
          <cell r="M596" t="str">
            <v>劳务派遣</v>
          </cell>
          <cell r="N596" t="str">
            <v>否</v>
          </cell>
          <cell r="O596" t="str">
            <v>否</v>
          </cell>
          <cell r="P596" t="str">
            <v>临时工</v>
          </cell>
          <cell r="Q596" t="str">
            <v>生产类</v>
          </cell>
          <cell r="R596" t="str">
            <v>直接人员</v>
          </cell>
          <cell r="S596">
            <v>45915</v>
          </cell>
        </row>
        <row r="596">
          <cell r="W596">
            <v>15246526336</v>
          </cell>
        </row>
        <row r="596">
          <cell r="AM596" t="str">
            <v>1979-12-25</v>
          </cell>
          <cell r="AN596">
            <v>45</v>
          </cell>
        </row>
        <row r="596">
          <cell r="AQ596" t="str">
            <v>黑龙省望奎县火箭乡厢兰二村朱绍臣屯84号</v>
          </cell>
        </row>
        <row r="597">
          <cell r="C597" t="str">
            <v>魏晓萌</v>
          </cell>
          <cell r="D597" t="str">
            <v>女</v>
          </cell>
          <cell r="E597" t="str">
            <v>前台</v>
          </cell>
          <cell r="F597" t="str">
            <v>河北光华荣昌汽车部件有限公司</v>
          </cell>
          <cell r="G597" t="str">
            <v>后视镜事业部</v>
          </cell>
          <cell r="H597" t="str">
            <v>注塑车间</v>
          </cell>
          <cell r="I597" t="str">
            <v>操作工</v>
          </cell>
          <cell r="J597" t="str">
            <v>/</v>
          </cell>
          <cell r="K597" t="str">
            <v>河北</v>
          </cell>
          <cell r="L597" t="str">
            <v>沧州众智鑫成人力资源服务有限公司</v>
          </cell>
          <cell r="M597" t="str">
            <v>劳务派遣</v>
          </cell>
          <cell r="N597" t="str">
            <v>否</v>
          </cell>
          <cell r="O597" t="str">
            <v>否</v>
          </cell>
          <cell r="P597" t="str">
            <v>劳务派遣</v>
          </cell>
          <cell r="Q597" t="str">
            <v>生产类</v>
          </cell>
          <cell r="R597" t="str">
            <v>直接人员</v>
          </cell>
          <cell r="S597">
            <v>45930</v>
          </cell>
        </row>
        <row r="597">
          <cell r="W597">
            <v>15122972734</v>
          </cell>
        </row>
        <row r="597">
          <cell r="Z597" t="str">
            <v>高中</v>
          </cell>
        </row>
        <row r="597">
          <cell r="AQ597" t="str">
            <v>山东省乐陵市黄夹镇西大桑树村172号</v>
          </cell>
        </row>
        <row r="598">
          <cell r="C598" t="str">
            <v>高淑平</v>
          </cell>
          <cell r="D598" t="str">
            <v>女</v>
          </cell>
          <cell r="E598" t="str">
            <v>前台</v>
          </cell>
          <cell r="F598" t="str">
            <v>河北光华荣昌汽车部件有限公司</v>
          </cell>
          <cell r="G598" t="str">
            <v>座椅事业一部--座椅厂</v>
          </cell>
          <cell r="H598" t="str">
            <v>发泡车间</v>
          </cell>
          <cell r="I598" t="str">
            <v>发泡工</v>
          </cell>
          <cell r="J598" t="str">
            <v>/</v>
          </cell>
          <cell r="K598" t="str">
            <v>河北</v>
          </cell>
          <cell r="L598" t="str">
            <v>联业人力</v>
          </cell>
          <cell r="M598" t="str">
            <v>劳务派遣</v>
          </cell>
          <cell r="N598" t="str">
            <v>否</v>
          </cell>
          <cell r="O598" t="str">
            <v>否</v>
          </cell>
          <cell r="P598" t="str">
            <v>劳务派遣</v>
          </cell>
          <cell r="Q598" t="str">
            <v>生产类</v>
          </cell>
          <cell r="R598" t="str">
            <v>直接人员</v>
          </cell>
          <cell r="S598">
            <v>45918</v>
          </cell>
        </row>
        <row r="598">
          <cell r="U598">
            <v>45919</v>
          </cell>
          <cell r="V598" t="str">
            <v>座椅调发泡</v>
          </cell>
          <cell r="W598">
            <v>19535726001</v>
          </cell>
        </row>
        <row r="598">
          <cell r="Y598" t="str">
            <v>177 9069 5501</v>
          </cell>
          <cell r="Z598" t="str">
            <v>初中</v>
          </cell>
        </row>
        <row r="598">
          <cell r="AJ598" t="str">
            <v>汉</v>
          </cell>
          <cell r="AK598" t="str">
            <v>群众</v>
          </cell>
          <cell r="AL598" t="str">
            <v>已婚</v>
          </cell>
          <cell r="AM598" t="str">
            <v>1988-06-01</v>
          </cell>
          <cell r="AN598">
            <v>37</v>
          </cell>
        </row>
        <row r="598">
          <cell r="AP598" t="str">
            <v>河北</v>
          </cell>
          <cell r="AQ598" t="str">
            <v>河北省保定市定兴县小朱庄乡小王庄村</v>
          </cell>
        </row>
        <row r="599">
          <cell r="C599" t="str">
            <v>朱俊阔</v>
          </cell>
          <cell r="D599" t="str">
            <v>男</v>
          </cell>
          <cell r="E599" t="str">
            <v>前台</v>
          </cell>
          <cell r="F599" t="str">
            <v>河北光华荣昌汽车部件有限公司</v>
          </cell>
          <cell r="G599" t="str">
            <v>座椅事业一部--金属件厂</v>
          </cell>
          <cell r="H599" t="str">
            <v>生产管理科</v>
          </cell>
          <cell r="I599" t="str">
            <v>生产计划员</v>
          </cell>
          <cell r="J599" t="str">
            <v>/</v>
          </cell>
          <cell r="K599" t="str">
            <v>河北</v>
          </cell>
          <cell r="L599" t="str">
            <v>河北工厂</v>
          </cell>
          <cell r="M599" t="str">
            <v>劳动合同</v>
          </cell>
          <cell r="N599" t="str">
            <v>是</v>
          </cell>
          <cell r="O599" t="str">
            <v>否</v>
          </cell>
          <cell r="P599" t="str">
            <v>正式工</v>
          </cell>
          <cell r="Q599" t="str">
            <v>生产类</v>
          </cell>
          <cell r="R599" t="str">
            <v>间接人员</v>
          </cell>
          <cell r="S599">
            <v>45938</v>
          </cell>
        </row>
        <row r="599">
          <cell r="W599">
            <v>17331777160</v>
          </cell>
          <cell r="X599" t="str">
            <v>朱林汉</v>
          </cell>
          <cell r="Y599" t="str">
            <v>18732712830</v>
          </cell>
          <cell r="Z599" t="str">
            <v>大专</v>
          </cell>
          <cell r="AA599">
            <v>45108</v>
          </cell>
          <cell r="AB599" t="str">
            <v>张家口职业技术学院</v>
          </cell>
          <cell r="AC599" t="str">
            <v>机械制造与自动化</v>
          </cell>
          <cell r="AD599" t="str">
            <v>统招</v>
          </cell>
          <cell r="AE599" t="str">
            <v>大专</v>
          </cell>
          <cell r="AF599">
            <v>45108</v>
          </cell>
          <cell r="AG599" t="str">
            <v>张家口职业技术学院</v>
          </cell>
          <cell r="AH599" t="str">
            <v>机械制造与自动化</v>
          </cell>
          <cell r="AI599" t="str">
            <v>统招</v>
          </cell>
          <cell r="AJ599" t="str">
            <v>汉</v>
          </cell>
          <cell r="AK599" t="str">
            <v>群众</v>
          </cell>
          <cell r="AL599" t="str">
            <v>未婚</v>
          </cell>
        </row>
        <row r="599">
          <cell r="AO599">
            <v>44682</v>
          </cell>
          <cell r="AP599" t="str">
            <v>河北</v>
          </cell>
          <cell r="AQ599" t="str">
            <v>河北省沧州市盐山县小庄镇五家阁村</v>
          </cell>
        </row>
        <row r="600">
          <cell r="C600" t="str">
            <v>赵腾</v>
          </cell>
          <cell r="D600" t="str">
            <v>男</v>
          </cell>
          <cell r="E600" t="str">
            <v>前台</v>
          </cell>
          <cell r="F600" t="str">
            <v>河北光华荣昌汽车部件有限公司</v>
          </cell>
          <cell r="G600" t="str">
            <v>座椅事业一部--座椅厂</v>
          </cell>
          <cell r="H600" t="str">
            <v>座椅总装车间</v>
          </cell>
          <cell r="I600" t="str">
            <v>组装工</v>
          </cell>
          <cell r="J600" t="str">
            <v>/</v>
          </cell>
          <cell r="K600" t="str">
            <v>河北</v>
          </cell>
          <cell r="L600" t="str">
            <v>天津宏达翔科技有限公司</v>
          </cell>
          <cell r="M600" t="str">
            <v>劳务派遣</v>
          </cell>
          <cell r="N600" t="str">
            <v>否</v>
          </cell>
          <cell r="O600" t="str">
            <v>否</v>
          </cell>
          <cell r="P600" t="str">
            <v>劳务派遣</v>
          </cell>
          <cell r="Q600" t="str">
            <v>生产类</v>
          </cell>
          <cell r="R600" t="str">
            <v>直接人员</v>
          </cell>
          <cell r="S600">
            <v>45934</v>
          </cell>
        </row>
        <row r="600">
          <cell r="W600">
            <v>15500219331</v>
          </cell>
        </row>
        <row r="601">
          <cell r="C601" t="str">
            <v>韩青建</v>
          </cell>
          <cell r="D601" t="str">
            <v>男</v>
          </cell>
          <cell r="E601" t="str">
            <v>前台</v>
          </cell>
          <cell r="F601" t="str">
            <v>河北光华荣昌汽车部件有限公司</v>
          </cell>
          <cell r="G601" t="str">
            <v>座椅事业一部--座椅厂</v>
          </cell>
          <cell r="H601" t="str">
            <v>座椅总装车间</v>
          </cell>
          <cell r="I601" t="str">
            <v>组装工</v>
          </cell>
          <cell r="J601" t="str">
            <v>/</v>
          </cell>
          <cell r="K601" t="str">
            <v>河北</v>
          </cell>
          <cell r="L601" t="str">
            <v>天津宏达翔科技有限公司</v>
          </cell>
          <cell r="M601" t="str">
            <v>劳务派遣</v>
          </cell>
          <cell r="N601" t="str">
            <v>否</v>
          </cell>
          <cell r="O601" t="str">
            <v>否</v>
          </cell>
          <cell r="P601" t="str">
            <v>劳务派遣</v>
          </cell>
          <cell r="Q601" t="str">
            <v>生产类</v>
          </cell>
          <cell r="R601" t="str">
            <v>直接人员</v>
          </cell>
          <cell r="S601">
            <v>45933</v>
          </cell>
        </row>
        <row r="601">
          <cell r="W601">
            <v>15694827318</v>
          </cell>
        </row>
        <row r="602">
          <cell r="C602" t="str">
            <v>刘广骏</v>
          </cell>
          <cell r="D602" t="str">
            <v>男</v>
          </cell>
          <cell r="E602" t="str">
            <v>前台</v>
          </cell>
          <cell r="F602" t="str">
            <v>河北光华荣昌汽车部件有限公司</v>
          </cell>
          <cell r="G602" t="str">
            <v>座椅事业一部--座椅厂</v>
          </cell>
          <cell r="H602" t="str">
            <v>座椅总装车间</v>
          </cell>
          <cell r="I602" t="str">
            <v>组装工</v>
          </cell>
          <cell r="J602" t="str">
            <v>/</v>
          </cell>
          <cell r="K602" t="str">
            <v>河北</v>
          </cell>
          <cell r="L602" t="str">
            <v>天津宏达翔科技有限公司</v>
          </cell>
          <cell r="M602" t="str">
            <v>劳务派遣</v>
          </cell>
          <cell r="N602" t="str">
            <v>否</v>
          </cell>
          <cell r="O602" t="str">
            <v>否</v>
          </cell>
          <cell r="P602" t="str">
            <v>劳务派遣</v>
          </cell>
          <cell r="Q602" t="str">
            <v>生产类</v>
          </cell>
          <cell r="R602" t="str">
            <v>直接人员</v>
          </cell>
          <cell r="S602">
            <v>45920</v>
          </cell>
        </row>
        <row r="602">
          <cell r="W602">
            <v>18000479020</v>
          </cell>
          <cell r="X602" t="str">
            <v>徐福苗</v>
          </cell>
          <cell r="Y602">
            <v>18231714722</v>
          </cell>
          <cell r="Z602" t="str">
            <v>初中</v>
          </cell>
          <cell r="AA602">
            <v>2025.06</v>
          </cell>
          <cell r="AB602" t="str">
            <v>齐家务中学</v>
          </cell>
        </row>
        <row r="602">
          <cell r="AJ602" t="str">
            <v>汉</v>
          </cell>
          <cell r="AK602" t="str">
            <v>群众</v>
          </cell>
          <cell r="AL602" t="str">
            <v>未婚</v>
          </cell>
          <cell r="AM602" t="str">
            <v>2009-08-25</v>
          </cell>
          <cell r="AN602">
            <v>16</v>
          </cell>
          <cell r="AO602">
            <v>2025.07</v>
          </cell>
          <cell r="AP602" t="str">
            <v>河北</v>
          </cell>
          <cell r="AQ602" t="str">
            <v>河北省黄骅市齐家务乡齐南村299号</v>
          </cell>
        </row>
        <row r="603">
          <cell r="C603" t="str">
            <v>刘香荣</v>
          </cell>
          <cell r="D603" t="str">
            <v>女</v>
          </cell>
          <cell r="E603" t="str">
            <v>前台</v>
          </cell>
          <cell r="F603" t="str">
            <v>河北光华荣昌汽车部件有限公司</v>
          </cell>
          <cell r="G603" t="str">
            <v>后视镜事业部</v>
          </cell>
          <cell r="H603" t="str">
            <v>后视镜组装车间</v>
          </cell>
          <cell r="I603" t="str">
            <v>组装工</v>
          </cell>
          <cell r="J603" t="str">
            <v>/</v>
          </cell>
          <cell r="K603" t="str">
            <v>河北</v>
          </cell>
          <cell r="L603" t="str">
            <v>河北工厂</v>
          </cell>
          <cell r="M603" t="str">
            <v>劳动合同</v>
          </cell>
          <cell r="N603" t="str">
            <v>是</v>
          </cell>
          <cell r="O603" t="str">
            <v>否</v>
          </cell>
          <cell r="P603" t="str">
            <v>正式工</v>
          </cell>
          <cell r="Q603" t="str">
            <v>生产类</v>
          </cell>
          <cell r="R603" t="str">
            <v>直接人员</v>
          </cell>
          <cell r="S603">
            <v>45916</v>
          </cell>
        </row>
        <row r="603">
          <cell r="W603">
            <v>15230712996</v>
          </cell>
          <cell r="X603" t="str">
            <v>弟弟</v>
          </cell>
          <cell r="Y603">
            <v>15100758851</v>
          </cell>
          <cell r="Z603" t="str">
            <v>初中</v>
          </cell>
        </row>
        <row r="603">
          <cell r="AE603" t="str">
            <v>初中</v>
          </cell>
        </row>
        <row r="603">
          <cell r="AJ603" t="str">
            <v>汉</v>
          </cell>
          <cell r="AK603" t="str">
            <v>群众</v>
          </cell>
          <cell r="AL603" t="str">
            <v>未婚</v>
          </cell>
          <cell r="AM603" t="str">
            <v>1983-12-25</v>
          </cell>
          <cell r="AN603">
            <v>41</v>
          </cell>
          <cell r="AO603">
            <v>42644</v>
          </cell>
          <cell r="AP603" t="str">
            <v>河北</v>
          </cell>
          <cell r="AQ603" t="str">
            <v>河北省沧州市海兴县赵毛陶镇刘家院村34号</v>
          </cell>
        </row>
        <row r="604">
          <cell r="C604" t="str">
            <v>李超</v>
          </cell>
          <cell r="D604" t="str">
            <v>男</v>
          </cell>
          <cell r="E604" t="str">
            <v>前台</v>
          </cell>
          <cell r="F604" t="str">
            <v>河北光华荣昌汽车部件有限公司</v>
          </cell>
          <cell r="G604" t="str">
            <v>座椅事业一部--金属件厂</v>
          </cell>
          <cell r="H604" t="str">
            <v>冲压弯管车间</v>
          </cell>
          <cell r="I604" t="str">
            <v>冲压工</v>
          </cell>
          <cell r="J604" t="str">
            <v>/</v>
          </cell>
          <cell r="K604" t="str">
            <v>河北</v>
          </cell>
          <cell r="L604" t="str">
            <v>沧州众智鑫成人力资源服务有限公司</v>
          </cell>
          <cell r="M604" t="str">
            <v>劳务派遣</v>
          </cell>
          <cell r="N604" t="str">
            <v>是</v>
          </cell>
          <cell r="O604" t="str">
            <v>否</v>
          </cell>
          <cell r="P604" t="str">
            <v>劳务派遣</v>
          </cell>
          <cell r="Q604" t="str">
            <v>生产类</v>
          </cell>
          <cell r="R604" t="str">
            <v>直接人员</v>
          </cell>
          <cell r="S604">
            <v>45868</v>
          </cell>
        </row>
        <row r="604">
          <cell r="W604">
            <v>17733740119</v>
          </cell>
        </row>
        <row r="604">
          <cell r="AM604" t="str">
            <v>1997-08-12</v>
          </cell>
          <cell r="AN604">
            <v>28</v>
          </cell>
        </row>
        <row r="604">
          <cell r="AQ604" t="str">
            <v>河北省黄骅市常郭镇常郭村280号</v>
          </cell>
        </row>
        <row r="605">
          <cell r="C605" t="str">
            <v>李硕</v>
          </cell>
          <cell r="D605" t="str">
            <v>男</v>
          </cell>
          <cell r="E605" t="str">
            <v>前台</v>
          </cell>
          <cell r="F605" t="str">
            <v>河北光华荣昌汽车部件有限公司</v>
          </cell>
          <cell r="G605" t="str">
            <v>座椅事业一部--金属件厂</v>
          </cell>
          <cell r="H605" t="str">
            <v>冲压弯管车间</v>
          </cell>
          <cell r="I605" t="str">
            <v>冲压工</v>
          </cell>
          <cell r="J605" t="str">
            <v>/</v>
          </cell>
          <cell r="K605" t="str">
            <v>河北</v>
          </cell>
          <cell r="L605" t="str">
            <v>沧州众智鑫成人力资源服务有限公司</v>
          </cell>
          <cell r="M605" t="str">
            <v>劳务派遣</v>
          </cell>
          <cell r="N605" t="str">
            <v>是</v>
          </cell>
          <cell r="O605" t="str">
            <v>否</v>
          </cell>
          <cell r="P605" t="str">
            <v>劳务派遣</v>
          </cell>
          <cell r="Q605" t="str">
            <v>生产类</v>
          </cell>
          <cell r="R605" t="str">
            <v>直接人员</v>
          </cell>
          <cell r="S605">
            <v>45862</v>
          </cell>
        </row>
        <row r="605">
          <cell r="W605" t="str">
            <v>15533721223</v>
          </cell>
          <cell r="X605" t="str">
            <v>李小亮</v>
          </cell>
          <cell r="Y605">
            <v>13785814010</v>
          </cell>
        </row>
        <row r="605">
          <cell r="AE605" t="str">
            <v>中专</v>
          </cell>
        </row>
        <row r="605">
          <cell r="AG605" t="str">
            <v>中捷技校</v>
          </cell>
          <cell r="AH605" t="str">
            <v>计算机应用</v>
          </cell>
        </row>
        <row r="605">
          <cell r="AJ605" t="str">
            <v>汉</v>
          </cell>
          <cell r="AK605" t="str">
            <v>群众</v>
          </cell>
          <cell r="AL605" t="str">
            <v>未婚</v>
          </cell>
          <cell r="AM605" t="str">
            <v>2006-09-27</v>
          </cell>
          <cell r="AN605">
            <v>19</v>
          </cell>
        </row>
        <row r="605">
          <cell r="AQ605" t="str">
            <v>河北省黄骅市旧城镇大堤柳庄村68号</v>
          </cell>
        </row>
        <row r="606">
          <cell r="C606" t="str">
            <v>魏忠亮</v>
          </cell>
          <cell r="D606" t="str">
            <v>男</v>
          </cell>
          <cell r="E606" t="str">
            <v>前台</v>
          </cell>
          <cell r="F606" t="str">
            <v>河北光华荣昌汽车部件有限公司</v>
          </cell>
          <cell r="G606" t="str">
            <v>座椅事业一部--金属件厂</v>
          </cell>
          <cell r="H606" t="str">
            <v>冲压弯管车间</v>
          </cell>
          <cell r="I606" t="str">
            <v>冲压工</v>
          </cell>
          <cell r="J606" t="str">
            <v>/</v>
          </cell>
          <cell r="K606" t="str">
            <v>河北</v>
          </cell>
          <cell r="L606" t="str">
            <v>沧州众智鑫成人力资源服务有限公司</v>
          </cell>
          <cell r="M606" t="str">
            <v>劳务派遣</v>
          </cell>
          <cell r="N606" t="str">
            <v>否</v>
          </cell>
          <cell r="O606" t="str">
            <v>否</v>
          </cell>
          <cell r="P606" t="str">
            <v>劳务派遣</v>
          </cell>
          <cell r="Q606" t="str">
            <v>生产类</v>
          </cell>
          <cell r="R606" t="str">
            <v>直接人员</v>
          </cell>
          <cell r="S606">
            <v>45891</v>
          </cell>
        </row>
        <row r="606">
          <cell r="W606" t="str">
            <v>17733712524</v>
          </cell>
          <cell r="X606" t="str">
            <v>穆荣花</v>
          </cell>
          <cell r="Y606">
            <v>18303258574</v>
          </cell>
        </row>
        <row r="606">
          <cell r="AJ606" t="str">
            <v>汉</v>
          </cell>
          <cell r="AK606" t="str">
            <v>群众</v>
          </cell>
          <cell r="AL606" t="str">
            <v>已婚</v>
          </cell>
          <cell r="AM606" t="str">
            <v>1982-06-08</v>
          </cell>
          <cell r="AN606">
            <v>43</v>
          </cell>
        </row>
        <row r="606">
          <cell r="AQ606" t="str">
            <v>黄骅市旧城镇东仙庄村</v>
          </cell>
        </row>
        <row r="607">
          <cell r="C607" t="str">
            <v>姚建宇</v>
          </cell>
          <cell r="D607" t="str">
            <v>男</v>
          </cell>
          <cell r="E607" t="str">
            <v>前台</v>
          </cell>
          <cell r="F607" t="str">
            <v>河北光华荣昌汽车部件有限公司</v>
          </cell>
          <cell r="G607" t="str">
            <v>座椅事业一部--座椅厂</v>
          </cell>
          <cell r="H607" t="str">
            <v>发泡车间</v>
          </cell>
          <cell r="I607" t="str">
            <v>发泡工</v>
          </cell>
          <cell r="J607" t="str">
            <v>/</v>
          </cell>
          <cell r="K607" t="str">
            <v>河北</v>
          </cell>
          <cell r="L607" t="str">
            <v>沧州众智鑫成人力资源服务有限公司</v>
          </cell>
          <cell r="M607" t="str">
            <v>劳务派遣</v>
          </cell>
          <cell r="N607" t="str">
            <v>否</v>
          </cell>
          <cell r="O607" t="str">
            <v>否</v>
          </cell>
          <cell r="P607" t="str">
            <v>劳务派遣</v>
          </cell>
          <cell r="Q607" t="str">
            <v>生产类</v>
          </cell>
          <cell r="R607" t="str">
            <v>直接人员</v>
          </cell>
          <cell r="S607">
            <v>45907</v>
          </cell>
        </row>
        <row r="607">
          <cell r="W607">
            <v>13231790268</v>
          </cell>
          <cell r="X607" t="str">
            <v>于文先</v>
          </cell>
          <cell r="Y607">
            <v>15028625808</v>
          </cell>
          <cell r="Z607" t="str">
            <v>中专</v>
          </cell>
        </row>
        <row r="607">
          <cell r="AB607" t="str">
            <v>中捷职业技术学校</v>
          </cell>
        </row>
        <row r="607">
          <cell r="AQ607" t="str">
            <v>河北省黄骅市黄骅镇冲寺口村130号</v>
          </cell>
        </row>
        <row r="608">
          <cell r="C608" t="str">
            <v>于洋</v>
          </cell>
          <cell r="D608" t="str">
            <v>男</v>
          </cell>
          <cell r="E608" t="str">
            <v>前台</v>
          </cell>
          <cell r="F608" t="str">
            <v>河北光华荣昌汽车部件有限公司</v>
          </cell>
          <cell r="G608" t="str">
            <v>座椅事业一部--金属件厂</v>
          </cell>
          <cell r="H608" t="str">
            <v>焊接车间</v>
          </cell>
          <cell r="I608" t="str">
            <v>摆件工</v>
          </cell>
          <cell r="J608" t="str">
            <v>/</v>
          </cell>
          <cell r="K608" t="str">
            <v>河北</v>
          </cell>
          <cell r="L608" t="str">
            <v>沧州众智鑫成人力资源服务有限公司</v>
          </cell>
          <cell r="M608" t="str">
            <v>劳务派遣</v>
          </cell>
          <cell r="N608" t="str">
            <v>是</v>
          </cell>
          <cell r="O608" t="str">
            <v>否</v>
          </cell>
          <cell r="P608" t="str">
            <v>劳务派遣</v>
          </cell>
          <cell r="Q608" t="str">
            <v>生产类</v>
          </cell>
          <cell r="R608" t="str">
            <v>直接人员</v>
          </cell>
          <cell r="S608">
            <v>45908</v>
          </cell>
        </row>
        <row r="608">
          <cell r="U608" t="str">
            <v>9/18</v>
          </cell>
          <cell r="V608" t="str">
            <v>底座调焊接</v>
          </cell>
          <cell r="W608">
            <v>18733747718</v>
          </cell>
          <cell r="X608" t="str">
            <v>蔡红梅</v>
          </cell>
          <cell r="Y608" t="str">
            <v>13754531653</v>
          </cell>
          <cell r="Z608" t="str">
            <v>高中</v>
          </cell>
          <cell r="AA608">
            <v>38139</v>
          </cell>
          <cell r="AB608" t="str">
            <v>黄骅新世纪中学</v>
          </cell>
        </row>
        <row r="608">
          <cell r="AE608" t="str">
            <v>高中</v>
          </cell>
          <cell r="AF608">
            <v>38139</v>
          </cell>
          <cell r="AG608" t="str">
            <v>黄骅新世纪中学</v>
          </cell>
        </row>
        <row r="608">
          <cell r="AJ608" t="str">
            <v>群众</v>
          </cell>
          <cell r="AK608" t="str">
            <v>已婚</v>
          </cell>
          <cell r="AL608" t="str">
            <v>1986-07-13</v>
          </cell>
        </row>
        <row r="608">
          <cell r="AN608">
            <v>39</v>
          </cell>
          <cell r="AO608">
            <v>40695</v>
          </cell>
          <cell r="AP608" t="str">
            <v>河北</v>
          </cell>
          <cell r="AQ608" t="str">
            <v>河北省黄骅市齐家务乡高庄村223号</v>
          </cell>
        </row>
        <row r="609">
          <cell r="C609" t="str">
            <v>张洪凯</v>
          </cell>
          <cell r="D609" t="str">
            <v>男</v>
          </cell>
          <cell r="E609" t="str">
            <v>前台</v>
          </cell>
          <cell r="F609" t="str">
            <v>河北光华荣昌汽车部件有限公司</v>
          </cell>
          <cell r="G609" t="str">
            <v>座椅事业一部--金属件厂</v>
          </cell>
          <cell r="H609" t="str">
            <v>冲压弯管车间</v>
          </cell>
          <cell r="I609" t="str">
            <v>冲压工</v>
          </cell>
          <cell r="J609" t="str">
            <v>/</v>
          </cell>
          <cell r="K609" t="str">
            <v>河北</v>
          </cell>
          <cell r="L609" t="str">
            <v>沧州众智鑫成人力资源服务有限公司</v>
          </cell>
          <cell r="M609" t="str">
            <v>劳务派遣</v>
          </cell>
          <cell r="N609" t="str">
            <v>否</v>
          </cell>
          <cell r="O609" t="str">
            <v>否</v>
          </cell>
          <cell r="P609" t="str">
            <v>劳务派遣</v>
          </cell>
          <cell r="Q609" t="str">
            <v>生产类</v>
          </cell>
          <cell r="R609" t="str">
            <v>直接人员</v>
          </cell>
          <cell r="S609">
            <v>45916</v>
          </cell>
        </row>
        <row r="609">
          <cell r="W609">
            <v>17633177063</v>
          </cell>
          <cell r="X609" t="str">
            <v>父亲</v>
          </cell>
          <cell r="Y609">
            <v>18632788416</v>
          </cell>
        </row>
        <row r="609">
          <cell r="AM609" t="str">
            <v>2000-02-01</v>
          </cell>
          <cell r="AN609">
            <v>25</v>
          </cell>
        </row>
        <row r="609">
          <cell r="AQ609" t="str">
            <v>河北省黄骅市南排河镇赵家堡村1508号</v>
          </cell>
        </row>
        <row r="610">
          <cell r="C610" t="str">
            <v>卞世欣</v>
          </cell>
          <cell r="D610" t="str">
            <v>男</v>
          </cell>
          <cell r="E610" t="str">
            <v>前台</v>
          </cell>
          <cell r="F610" t="str">
            <v>河北光华荣昌汽车部件有限公司</v>
          </cell>
          <cell r="G610" t="str">
            <v>座椅事业一部--金属件厂</v>
          </cell>
          <cell r="H610" t="str">
            <v>冲压弯管车间</v>
          </cell>
          <cell r="I610" t="str">
            <v>冲压工</v>
          </cell>
          <cell r="J610" t="str">
            <v>/</v>
          </cell>
          <cell r="K610" t="str">
            <v>河北</v>
          </cell>
          <cell r="L610" t="str">
            <v>沧州众智鑫成人力资源服务有限公司</v>
          </cell>
          <cell r="M610" t="str">
            <v>劳务派遣</v>
          </cell>
          <cell r="N610" t="str">
            <v>否</v>
          </cell>
          <cell r="O610" t="str">
            <v>否</v>
          </cell>
          <cell r="P610" t="str">
            <v>劳务派遣</v>
          </cell>
          <cell r="Q610" t="str">
            <v>生产类</v>
          </cell>
          <cell r="R610" t="str">
            <v>直接人员</v>
          </cell>
          <cell r="S610">
            <v>45916</v>
          </cell>
        </row>
        <row r="610">
          <cell r="W610">
            <v>18731772131</v>
          </cell>
          <cell r="X610" t="str">
            <v>范中青</v>
          </cell>
          <cell r="Y610">
            <v>13831768121</v>
          </cell>
        </row>
        <row r="610">
          <cell r="AM610" t="str">
            <v>2000-01-16</v>
          </cell>
          <cell r="AN610">
            <v>25</v>
          </cell>
        </row>
        <row r="610">
          <cell r="AQ610" t="str">
            <v>河北省黄骅市黄骅镇卞孙村031号</v>
          </cell>
        </row>
        <row r="611">
          <cell r="C611" t="str">
            <v>陈俊凯</v>
          </cell>
          <cell r="D611" t="str">
            <v>男</v>
          </cell>
          <cell r="E611" t="str">
            <v>前台</v>
          </cell>
          <cell r="F611" t="str">
            <v>河北光华荣昌汽车部件有限公司</v>
          </cell>
          <cell r="G611" t="str">
            <v>座椅事业一部--金属件厂</v>
          </cell>
          <cell r="H611" t="str">
            <v>焊接车间</v>
          </cell>
          <cell r="I611" t="str">
            <v>摆件工</v>
          </cell>
          <cell r="J611" t="str">
            <v>/</v>
          </cell>
          <cell r="K611" t="str">
            <v>河北</v>
          </cell>
          <cell r="L611" t="str">
            <v>沧州众智鑫成人力资源服务有限公司</v>
          </cell>
          <cell r="M611" t="str">
            <v>劳务派遣</v>
          </cell>
          <cell r="N611" t="str">
            <v>否</v>
          </cell>
          <cell r="O611" t="str">
            <v>否</v>
          </cell>
          <cell r="P611" t="str">
            <v>临时工</v>
          </cell>
          <cell r="Q611" t="str">
            <v>生产类</v>
          </cell>
          <cell r="R611" t="str">
            <v>直接人员</v>
          </cell>
          <cell r="S611">
            <v>45918</v>
          </cell>
        </row>
        <row r="611">
          <cell r="W611">
            <v>18617745318</v>
          </cell>
          <cell r="X611" t="str">
            <v>陈淑娟</v>
          </cell>
          <cell r="Y611" t="str">
            <v>130603335520</v>
          </cell>
        </row>
        <row r="611">
          <cell r="AM611" t="str">
            <v>2001-08-19</v>
          </cell>
          <cell r="AN611">
            <v>24</v>
          </cell>
        </row>
        <row r="611">
          <cell r="AQ611" t="str">
            <v>河北省黄骅市旧城镇阚庄村99号</v>
          </cell>
        </row>
        <row r="612">
          <cell r="C612" t="str">
            <v>孙新华</v>
          </cell>
          <cell r="D612" t="str">
            <v>男</v>
          </cell>
          <cell r="E612" t="str">
            <v>前台</v>
          </cell>
          <cell r="F612" t="str">
            <v>河北光华荣昌汽车部件有限公司</v>
          </cell>
          <cell r="G612" t="str">
            <v>座椅事业一部--金属件厂</v>
          </cell>
          <cell r="H612" t="str">
            <v>焊接车间</v>
          </cell>
          <cell r="I612" t="str">
            <v>摆件工</v>
          </cell>
          <cell r="J612" t="str">
            <v>/</v>
          </cell>
          <cell r="K612" t="str">
            <v>河北</v>
          </cell>
          <cell r="L612" t="str">
            <v>沧州鸿创人力资源服务有限公司</v>
          </cell>
          <cell r="M612" t="str">
            <v>劳务派遣</v>
          </cell>
          <cell r="N612" t="str">
            <v>否</v>
          </cell>
          <cell r="O612" t="str">
            <v>否</v>
          </cell>
          <cell r="P612" t="str">
            <v>临时工</v>
          </cell>
          <cell r="Q612" t="str">
            <v>生产类</v>
          </cell>
          <cell r="R612" t="str">
            <v>直接人员</v>
          </cell>
          <cell r="S612">
            <v>45918</v>
          </cell>
        </row>
        <row r="612">
          <cell r="W612">
            <v>15720329169</v>
          </cell>
          <cell r="X612" t="str">
            <v>19一小时</v>
          </cell>
        </row>
        <row r="612">
          <cell r="AM612" t="str">
            <v>1983-09-09</v>
          </cell>
          <cell r="AN612">
            <v>42</v>
          </cell>
        </row>
        <row r="612">
          <cell r="AQ612" t="str">
            <v>河北省黄骅市常郭镇六十六村189号</v>
          </cell>
        </row>
        <row r="613">
          <cell r="C613" t="str">
            <v>李春梅</v>
          </cell>
          <cell r="D613" t="str">
            <v>男</v>
          </cell>
          <cell r="E613" t="str">
            <v>前台</v>
          </cell>
          <cell r="F613" t="str">
            <v>河北光华荣昌汽车部件有限公司</v>
          </cell>
          <cell r="G613" t="str">
            <v>座椅事业一部--金属件厂</v>
          </cell>
          <cell r="H613" t="str">
            <v>焊接车间</v>
          </cell>
          <cell r="I613" t="str">
            <v>摆件工</v>
          </cell>
          <cell r="J613" t="str">
            <v>/</v>
          </cell>
          <cell r="K613" t="str">
            <v>河北</v>
          </cell>
          <cell r="L613" t="str">
            <v>沧州鸿创人力资源服务有限公司</v>
          </cell>
          <cell r="M613" t="str">
            <v>劳务派遣</v>
          </cell>
          <cell r="N613" t="str">
            <v>否</v>
          </cell>
          <cell r="O613" t="str">
            <v>否</v>
          </cell>
          <cell r="P613" t="str">
            <v>临时工</v>
          </cell>
          <cell r="Q613" t="str">
            <v>生产类</v>
          </cell>
          <cell r="R613" t="str">
            <v>直接人员</v>
          </cell>
          <cell r="S613">
            <v>45918</v>
          </cell>
        </row>
        <row r="613">
          <cell r="W613">
            <v>15532813349</v>
          </cell>
          <cell r="X613" t="str">
            <v>19一小时</v>
          </cell>
        </row>
        <row r="613">
          <cell r="AM613" t="str">
            <v>1983-09-08</v>
          </cell>
          <cell r="AN613">
            <v>42</v>
          </cell>
        </row>
        <row r="613">
          <cell r="AQ613" t="str">
            <v>河北省黄骅市常郭镇六十六村189号</v>
          </cell>
        </row>
        <row r="614">
          <cell r="C614" t="str">
            <v>刘兴超</v>
          </cell>
          <cell r="D614" t="str">
            <v>男</v>
          </cell>
          <cell r="E614" t="str">
            <v>前台</v>
          </cell>
          <cell r="F614" t="str">
            <v>河北光华荣昌汽车部件有限公司</v>
          </cell>
          <cell r="G614" t="str">
            <v>座椅事业一部--座椅厂</v>
          </cell>
          <cell r="H614" t="str">
            <v>座椅总装车间</v>
          </cell>
          <cell r="I614" t="str">
            <v>组装工</v>
          </cell>
          <cell r="J614" t="str">
            <v>/</v>
          </cell>
          <cell r="K614" t="str">
            <v>河北</v>
          </cell>
          <cell r="L614" t="str">
            <v>联业人力</v>
          </cell>
          <cell r="M614" t="str">
            <v>劳务派遣</v>
          </cell>
          <cell r="N614" t="str">
            <v>否</v>
          </cell>
          <cell r="O614" t="str">
            <v>否</v>
          </cell>
          <cell r="P614" t="str">
            <v>劳务派遣</v>
          </cell>
          <cell r="Q614" t="str">
            <v>生产类</v>
          </cell>
          <cell r="R614" t="str">
            <v>直接人员</v>
          </cell>
          <cell r="S614">
            <v>45919</v>
          </cell>
        </row>
        <row r="614">
          <cell r="W614">
            <v>18333720838</v>
          </cell>
        </row>
        <row r="614">
          <cell r="AM614" t="str">
            <v/>
          </cell>
          <cell r="AN614" t="e">
            <v>#VALUE!</v>
          </cell>
        </row>
        <row r="615">
          <cell r="C615" t="str">
            <v>马文亮</v>
          </cell>
          <cell r="D615" t="str">
            <v>男</v>
          </cell>
          <cell r="E615" t="str">
            <v>前台</v>
          </cell>
          <cell r="F615" t="str">
            <v>河北光华荣昌汽车部件有限公司</v>
          </cell>
          <cell r="G615" t="str">
            <v>座椅事业一部--金属件厂</v>
          </cell>
          <cell r="H615" t="str">
            <v>焊接车间</v>
          </cell>
          <cell r="I615" t="str">
            <v>焊工</v>
          </cell>
          <cell r="J615" t="str">
            <v>/</v>
          </cell>
          <cell r="K615" t="str">
            <v>河北</v>
          </cell>
          <cell r="L615" t="str">
            <v>沧州鸿创人力资源服务有限公司</v>
          </cell>
          <cell r="M615" t="str">
            <v>劳务派遣</v>
          </cell>
          <cell r="N615" t="str">
            <v>否</v>
          </cell>
          <cell r="O615" t="str">
            <v>否</v>
          </cell>
          <cell r="P615" t="str">
            <v>临时工</v>
          </cell>
          <cell r="Q615" t="str">
            <v>生产类</v>
          </cell>
          <cell r="R615" t="str">
            <v>直接人员</v>
          </cell>
          <cell r="S615">
            <v>45920</v>
          </cell>
        </row>
        <row r="615">
          <cell r="W615">
            <v>17333739060</v>
          </cell>
        </row>
        <row r="615">
          <cell r="AM615" t="str">
            <v>1992-11-02</v>
          </cell>
          <cell r="AN615">
            <v>33</v>
          </cell>
        </row>
        <row r="615">
          <cell r="AQ615" t="str">
            <v>河北省黄骅市官庄村200号</v>
          </cell>
        </row>
        <row r="616">
          <cell r="C616" t="str">
            <v>袁建硕</v>
          </cell>
          <cell r="D616" t="str">
            <v>男</v>
          </cell>
          <cell r="E616" t="str">
            <v>前台</v>
          </cell>
          <cell r="F616" t="str">
            <v>河北光华荣昌汽车部件有限公司</v>
          </cell>
          <cell r="G616" t="str">
            <v>座椅事业一部--座椅厂</v>
          </cell>
          <cell r="H616" t="str">
            <v>座椅总装车间</v>
          </cell>
          <cell r="I616" t="str">
            <v>组装工</v>
          </cell>
          <cell r="J616" t="str">
            <v>/</v>
          </cell>
          <cell r="K616" t="str">
            <v>河北</v>
          </cell>
          <cell r="L616" t="str">
            <v>天津宏达翔科技有限公司</v>
          </cell>
          <cell r="M616" t="str">
            <v>劳务派遣</v>
          </cell>
          <cell r="N616" t="str">
            <v>否</v>
          </cell>
          <cell r="O616" t="str">
            <v>否</v>
          </cell>
          <cell r="P616" t="str">
            <v>劳务派遣</v>
          </cell>
          <cell r="Q616" t="str">
            <v>生产类</v>
          </cell>
          <cell r="R616" t="str">
            <v>直接人员</v>
          </cell>
          <cell r="S616">
            <v>45922</v>
          </cell>
        </row>
        <row r="616">
          <cell r="W616">
            <v>15732793757</v>
          </cell>
          <cell r="X616" t="str">
            <v>袁德伟</v>
          </cell>
          <cell r="Y616">
            <v>13785492028</v>
          </cell>
          <cell r="Z616" t="str">
            <v>初中</v>
          </cell>
          <cell r="AA616">
            <v>2024</v>
          </cell>
          <cell r="AB616" t="str">
            <v>齐家务中学</v>
          </cell>
        </row>
        <row r="616">
          <cell r="AJ616" t="str">
            <v>汉</v>
          </cell>
          <cell r="AK616" t="str">
            <v>群众</v>
          </cell>
          <cell r="AL616" t="str">
            <v>未婚</v>
          </cell>
          <cell r="AM616" t="str">
            <v>2009-05-30</v>
          </cell>
          <cell r="AN616">
            <v>16</v>
          </cell>
          <cell r="AO616">
            <v>2024</v>
          </cell>
          <cell r="AP616" t="str">
            <v>河北</v>
          </cell>
          <cell r="AQ616" t="str">
            <v>河北省黄骅市齐家务乡齐南村308号</v>
          </cell>
        </row>
        <row r="617">
          <cell r="C617" t="str">
            <v>王佳乐</v>
          </cell>
          <cell r="D617" t="str">
            <v>男</v>
          </cell>
          <cell r="E617" t="str">
            <v>前台</v>
          </cell>
          <cell r="F617" t="str">
            <v>河北光华荣昌汽车部件有限公司</v>
          </cell>
          <cell r="G617" t="str">
            <v>座椅事业一部--金属件厂</v>
          </cell>
          <cell r="H617" t="str">
            <v>焊接车间</v>
          </cell>
          <cell r="I617" t="str">
            <v>摆件工</v>
          </cell>
          <cell r="J617" t="str">
            <v>/</v>
          </cell>
          <cell r="K617" t="str">
            <v>河北</v>
          </cell>
          <cell r="L617" t="str">
            <v>沧州鸿创人力资源服务有限公司</v>
          </cell>
          <cell r="M617" t="str">
            <v>劳务派遣</v>
          </cell>
          <cell r="N617" t="str">
            <v>否</v>
          </cell>
          <cell r="O617" t="str">
            <v>否</v>
          </cell>
          <cell r="P617" t="str">
            <v>临时工</v>
          </cell>
          <cell r="Q617" t="str">
            <v>生产类</v>
          </cell>
          <cell r="R617" t="str">
            <v>直接人员</v>
          </cell>
          <cell r="S617">
            <v>45925</v>
          </cell>
        </row>
        <row r="617">
          <cell r="W617">
            <v>18732731796</v>
          </cell>
        </row>
        <row r="617">
          <cell r="AM617" t="str">
            <v>2007-03-11</v>
          </cell>
          <cell r="AN617">
            <v>18</v>
          </cell>
        </row>
        <row r="617">
          <cell r="AQ617" t="str">
            <v>河北省黄骅市齐家务德庄村275号</v>
          </cell>
        </row>
        <row r="618">
          <cell r="C618" t="str">
            <v>白昌昊</v>
          </cell>
          <cell r="D618" t="str">
            <v>男</v>
          </cell>
          <cell r="E618" t="str">
            <v>前台</v>
          </cell>
          <cell r="F618" t="str">
            <v>河北光华荣昌汽车部件有限公司</v>
          </cell>
          <cell r="G618" t="str">
            <v>座椅事业一部--金属件厂</v>
          </cell>
          <cell r="H618" t="str">
            <v>焊接车间</v>
          </cell>
          <cell r="I618" t="str">
            <v>摆件工</v>
          </cell>
          <cell r="J618" t="str">
            <v>/</v>
          </cell>
          <cell r="K618" t="str">
            <v>河北</v>
          </cell>
          <cell r="L618" t="str">
            <v>沧州鸿创人力资源服务有限公司</v>
          </cell>
          <cell r="M618" t="str">
            <v>劳务派遣</v>
          </cell>
          <cell r="N618" t="str">
            <v>否</v>
          </cell>
          <cell r="O618" t="str">
            <v>否</v>
          </cell>
          <cell r="P618" t="str">
            <v>临时工</v>
          </cell>
          <cell r="Q618" t="str">
            <v>生产类</v>
          </cell>
          <cell r="R618" t="str">
            <v>直接人员</v>
          </cell>
          <cell r="S618">
            <v>45925</v>
          </cell>
        </row>
        <row r="618">
          <cell r="W618">
            <v>17336470549</v>
          </cell>
        </row>
        <row r="618">
          <cell r="AM618" t="str">
            <v>2006-11-13</v>
          </cell>
          <cell r="AN618">
            <v>19</v>
          </cell>
        </row>
        <row r="618">
          <cell r="AQ618" t="str">
            <v>河北省黄骅市羊二庄镇东大庄村254号</v>
          </cell>
        </row>
        <row r="619">
          <cell r="C619" t="str">
            <v>崔淑玲</v>
          </cell>
          <cell r="D619" t="str">
            <v>女</v>
          </cell>
          <cell r="E619" t="str">
            <v>前台</v>
          </cell>
          <cell r="F619" t="str">
            <v>河北光华荣昌汽车部件有限公司</v>
          </cell>
          <cell r="G619" t="str">
            <v>座椅事业一部--座椅厂</v>
          </cell>
          <cell r="H619" t="str">
            <v>发泡车间</v>
          </cell>
          <cell r="I619" t="str">
            <v>发泡工</v>
          </cell>
          <cell r="J619" t="str">
            <v>/</v>
          </cell>
          <cell r="K619" t="str">
            <v>河北</v>
          </cell>
          <cell r="L619" t="str">
            <v>沧州鸿创人力资源服务有限公司</v>
          </cell>
          <cell r="M619" t="str">
            <v>劳务派遣</v>
          </cell>
          <cell r="N619" t="str">
            <v>否</v>
          </cell>
          <cell r="O619" t="str">
            <v>否</v>
          </cell>
          <cell r="P619" t="str">
            <v>劳务派遣</v>
          </cell>
          <cell r="Q619" t="str">
            <v>生产类</v>
          </cell>
          <cell r="R619" t="str">
            <v>直接人员</v>
          </cell>
          <cell r="S619">
            <v>45928</v>
          </cell>
        </row>
        <row r="619">
          <cell r="AM619" t="str">
            <v>1975-11-17</v>
          </cell>
          <cell r="AN619">
            <v>50</v>
          </cell>
        </row>
        <row r="620">
          <cell r="C620" t="str">
            <v>冯嘉晟</v>
          </cell>
          <cell r="D620" t="str">
            <v>男</v>
          </cell>
          <cell r="E620" t="str">
            <v>前台</v>
          </cell>
          <cell r="F620" t="str">
            <v>河北光华荣昌汽车部件有限公司</v>
          </cell>
          <cell r="G620" t="str">
            <v>座椅事业一部--座椅厂</v>
          </cell>
          <cell r="H620" t="str">
            <v>座椅总装车间</v>
          </cell>
          <cell r="I620" t="str">
            <v>组装工</v>
          </cell>
          <cell r="J620" t="str">
            <v>/</v>
          </cell>
          <cell r="K620" t="str">
            <v>河北</v>
          </cell>
          <cell r="L620" t="str">
            <v>沧州鸿创人力资源服务有限公司</v>
          </cell>
          <cell r="M620" t="str">
            <v>劳务派遣</v>
          </cell>
          <cell r="N620" t="str">
            <v>否</v>
          </cell>
          <cell r="O620" t="str">
            <v>否</v>
          </cell>
          <cell r="P620" t="str">
            <v>临时工</v>
          </cell>
          <cell r="Q620" t="str">
            <v>生产类</v>
          </cell>
          <cell r="R620" t="str">
            <v>直接人员</v>
          </cell>
          <cell r="S620">
            <v>45928</v>
          </cell>
        </row>
        <row r="620">
          <cell r="W620">
            <v>15632725776</v>
          </cell>
        </row>
        <row r="620">
          <cell r="AM620" t="str">
            <v>2005-02-16</v>
          </cell>
          <cell r="AN620">
            <v>20</v>
          </cell>
        </row>
        <row r="620">
          <cell r="AQ620" t="str">
            <v>河北省黄骅市旧城镇西崔庄村448号</v>
          </cell>
        </row>
        <row r="621">
          <cell r="C621" t="str">
            <v>王鸿溢</v>
          </cell>
          <cell r="D621" t="str">
            <v>男</v>
          </cell>
          <cell r="E621" t="str">
            <v>前台</v>
          </cell>
          <cell r="F621" t="str">
            <v>河北光华荣昌汽车部件有限公司</v>
          </cell>
          <cell r="G621" t="str">
            <v>座椅事业一部--金属件厂</v>
          </cell>
          <cell r="H621" t="str">
            <v>焊接车间</v>
          </cell>
          <cell r="I621" t="str">
            <v>摆件工</v>
          </cell>
          <cell r="J621" t="str">
            <v>/</v>
          </cell>
          <cell r="K621" t="str">
            <v>河北</v>
          </cell>
          <cell r="L621" t="str">
            <v>沧州鸿创人力资源服务有限公司</v>
          </cell>
          <cell r="M621" t="str">
            <v>劳务派遣</v>
          </cell>
          <cell r="N621" t="str">
            <v>否</v>
          </cell>
          <cell r="O621" t="str">
            <v>否</v>
          </cell>
          <cell r="P621" t="str">
            <v>劳务派遣</v>
          </cell>
          <cell r="Q621" t="str">
            <v>生产类</v>
          </cell>
          <cell r="R621" t="str">
            <v>直接人员</v>
          </cell>
          <cell r="S621">
            <v>45928</v>
          </cell>
        </row>
        <row r="621">
          <cell r="AM621" t="str">
            <v>2008-05-20</v>
          </cell>
          <cell r="AN621">
            <v>17</v>
          </cell>
        </row>
        <row r="621">
          <cell r="AQ621" t="str">
            <v>河北省黄骅市旧城镇小间房村56号</v>
          </cell>
        </row>
        <row r="622">
          <cell r="C622" t="str">
            <v>马建利</v>
          </cell>
          <cell r="D622" t="str">
            <v>女</v>
          </cell>
          <cell r="E622" t="str">
            <v>前台</v>
          </cell>
          <cell r="F622" t="str">
            <v>河北光华荣昌汽车部件有限公司</v>
          </cell>
          <cell r="G622" t="str">
            <v>座椅事业一部--金属件厂</v>
          </cell>
          <cell r="H622" t="str">
            <v>焊接车间</v>
          </cell>
          <cell r="I622" t="str">
            <v>摆件工</v>
          </cell>
          <cell r="J622" t="str">
            <v>/</v>
          </cell>
          <cell r="K622" t="str">
            <v>河北</v>
          </cell>
          <cell r="L622" t="str">
            <v>沧州鸿创人力资源服务有限公司</v>
          </cell>
          <cell r="M622" t="str">
            <v>劳务派遣</v>
          </cell>
          <cell r="N622" t="str">
            <v>否</v>
          </cell>
          <cell r="O622" t="str">
            <v>否</v>
          </cell>
          <cell r="P622" t="str">
            <v>劳务派遣</v>
          </cell>
          <cell r="Q622" t="str">
            <v>生产类</v>
          </cell>
          <cell r="R622" t="str">
            <v>直接人员</v>
          </cell>
          <cell r="S622">
            <v>45929</v>
          </cell>
        </row>
        <row r="622">
          <cell r="W622">
            <v>13127321456</v>
          </cell>
        </row>
        <row r="622">
          <cell r="AM622" t="str">
            <v>1983-10-25</v>
          </cell>
          <cell r="AN622">
            <v>42</v>
          </cell>
        </row>
        <row r="622">
          <cell r="AQ622" t="str">
            <v>河北省黄骅市中捷朝阳街东湖小区16栋一单元502室</v>
          </cell>
        </row>
        <row r="623">
          <cell r="C623" t="str">
            <v>张彭</v>
          </cell>
          <cell r="D623" t="str">
            <v>男</v>
          </cell>
          <cell r="E623" t="str">
            <v>前台</v>
          </cell>
          <cell r="F623" t="str">
            <v>河北光华荣昌汽车部件有限公司</v>
          </cell>
          <cell r="G623" t="str">
            <v>座椅事业一部--座椅厂</v>
          </cell>
          <cell r="H623" t="str">
            <v>座椅总装车间</v>
          </cell>
          <cell r="I623" t="str">
            <v>组装工</v>
          </cell>
          <cell r="J623" t="str">
            <v>/</v>
          </cell>
          <cell r="K623" t="str">
            <v>河北</v>
          </cell>
          <cell r="L623" t="str">
            <v>沧州鸿创人力资源服务有限公司</v>
          </cell>
          <cell r="M623" t="str">
            <v>劳务派遣</v>
          </cell>
          <cell r="N623" t="str">
            <v>否</v>
          </cell>
          <cell r="O623" t="str">
            <v>否</v>
          </cell>
          <cell r="P623" t="str">
            <v>临时工</v>
          </cell>
          <cell r="Q623" t="str">
            <v>生产类</v>
          </cell>
          <cell r="R623" t="str">
            <v>直接人员</v>
          </cell>
          <cell r="S623">
            <v>45928</v>
          </cell>
        </row>
        <row r="623">
          <cell r="W623">
            <v>13292771009</v>
          </cell>
        </row>
        <row r="623">
          <cell r="AM623" t="str">
            <v>2005-04-02</v>
          </cell>
          <cell r="AN623">
            <v>20</v>
          </cell>
        </row>
        <row r="623">
          <cell r="AQ623" t="str">
            <v>河北省黄骅市旧城镇大郭庄村279号</v>
          </cell>
        </row>
        <row r="624">
          <cell r="C624" t="str">
            <v>王明傲</v>
          </cell>
          <cell r="D624" t="str">
            <v>男</v>
          </cell>
          <cell r="E624" t="str">
            <v>前台</v>
          </cell>
          <cell r="F624" t="str">
            <v>河北光华荣昌汽车部件有限公司</v>
          </cell>
          <cell r="G624" t="str">
            <v>座椅事业一部--金属件厂</v>
          </cell>
          <cell r="H624" t="str">
            <v>总经办-安环科</v>
          </cell>
          <cell r="I624" t="str">
            <v>安全员</v>
          </cell>
          <cell r="J624" t="str">
            <v>/</v>
          </cell>
          <cell r="K624" t="str">
            <v>河北</v>
          </cell>
          <cell r="L624" t="str">
            <v>河北工厂</v>
          </cell>
          <cell r="M624" t="str">
            <v>劳动合同</v>
          </cell>
          <cell r="N624" t="str">
            <v>是</v>
          </cell>
          <cell r="O624" t="str">
            <v>否</v>
          </cell>
          <cell r="P624" t="str">
            <v>正式工</v>
          </cell>
          <cell r="Q624" t="str">
            <v>其他职能类</v>
          </cell>
          <cell r="R624" t="str">
            <v>间接人员</v>
          </cell>
          <cell r="S624">
            <v>45097</v>
          </cell>
          <cell r="T624">
            <v>2</v>
          </cell>
        </row>
        <row r="624">
          <cell r="W624" t="str">
            <v>13011996477</v>
          </cell>
          <cell r="X624" t="str">
            <v>王志强</v>
          </cell>
          <cell r="Y624">
            <v>13011993477</v>
          </cell>
          <cell r="Z624" t="str">
            <v>大专</v>
          </cell>
          <cell r="AA624">
            <v>43617</v>
          </cell>
          <cell r="AB624" t="str">
            <v>石家庄财经职业学院</v>
          </cell>
          <cell r="AC624" t="str">
            <v>工商企业管理</v>
          </cell>
          <cell r="AD624" t="str">
            <v>统招</v>
          </cell>
          <cell r="AE624" t="str">
            <v>大专</v>
          </cell>
          <cell r="AF624">
            <v>43617</v>
          </cell>
          <cell r="AG624" t="str">
            <v>石家庄财经职业学院</v>
          </cell>
          <cell r="AH624" t="str">
            <v>工商企业管理</v>
          </cell>
          <cell r="AI624" t="str">
            <v>统招</v>
          </cell>
          <cell r="AJ624" t="str">
            <v>汉</v>
          </cell>
          <cell r="AK624" t="str">
            <v>群众</v>
          </cell>
          <cell r="AL624" t="str">
            <v>未婚</v>
          </cell>
          <cell r="AM624" t="str">
            <v>1998-04-28</v>
          </cell>
          <cell r="AN624">
            <v>27</v>
          </cell>
        </row>
        <row r="624">
          <cell r="AP624" t="str">
            <v>河北</v>
          </cell>
          <cell r="AQ624" t="str">
            <v>河北省黄骅市羊三木乡刘皮庄村</v>
          </cell>
        </row>
        <row r="625">
          <cell r="C625" t="str">
            <v>张晨晨</v>
          </cell>
          <cell r="D625" t="str">
            <v>女</v>
          </cell>
          <cell r="E625" t="str">
            <v>前台</v>
          </cell>
          <cell r="F625" t="str">
            <v>河北光华荣昌汽车部件有限公司</v>
          </cell>
          <cell r="G625" t="str">
            <v>座椅事业一部--座椅厂</v>
          </cell>
          <cell r="H625" t="str">
            <v>座椅总装车间</v>
          </cell>
          <cell r="I625" t="str">
            <v>检验员</v>
          </cell>
          <cell r="J625" t="str">
            <v>/</v>
          </cell>
          <cell r="K625" t="str">
            <v>河北</v>
          </cell>
          <cell r="L625" t="str">
            <v>河北工厂</v>
          </cell>
          <cell r="M625" t="str">
            <v>劳动合同</v>
          </cell>
          <cell r="N625" t="str">
            <v>是</v>
          </cell>
          <cell r="O625" t="str">
            <v>否</v>
          </cell>
          <cell r="P625" t="str">
            <v>正式工</v>
          </cell>
          <cell r="Q625" t="str">
            <v>生产类</v>
          </cell>
          <cell r="R625" t="str">
            <v>直接人员</v>
          </cell>
          <cell r="S625">
            <v>45927</v>
          </cell>
        </row>
        <row r="625">
          <cell r="W625">
            <v>15903279718</v>
          </cell>
          <cell r="X625" t="str">
            <v>杨金彪</v>
          </cell>
          <cell r="Y625">
            <v>13463787445</v>
          </cell>
          <cell r="Z625" t="str">
            <v>初中</v>
          </cell>
          <cell r="AA625">
            <v>39600</v>
          </cell>
        </row>
        <row r="625">
          <cell r="AE625" t="str">
            <v>大专</v>
          </cell>
          <cell r="AF625">
            <v>45078</v>
          </cell>
          <cell r="AG625" t="str">
            <v>沧州职业学校</v>
          </cell>
          <cell r="AH625" t="str">
            <v>会计</v>
          </cell>
          <cell r="AI625" t="str">
            <v>成考</v>
          </cell>
          <cell r="AJ625" t="str">
            <v>汉</v>
          </cell>
          <cell r="AK625" t="str">
            <v>群众</v>
          </cell>
          <cell r="AL625" t="str">
            <v>已婚</v>
          </cell>
          <cell r="AM625" t="str">
            <v>1992-08-03</v>
          </cell>
          <cell r="AN625">
            <v>33</v>
          </cell>
          <cell r="AO625">
            <v>39965</v>
          </cell>
          <cell r="AP625" t="str">
            <v>河北</v>
          </cell>
          <cell r="AQ625" t="str">
            <v>河北省黄骅市黄骅镇东孙村502号</v>
          </cell>
        </row>
        <row r="626">
          <cell r="C626" t="str">
            <v>张文斌</v>
          </cell>
          <cell r="D626" t="str">
            <v>男</v>
          </cell>
          <cell r="E626" t="str">
            <v>前台</v>
          </cell>
          <cell r="F626" t="str">
            <v>河北光华荣昌汽车部件有限公司</v>
          </cell>
          <cell r="G626" t="str">
            <v>座椅事业一部--座椅厂</v>
          </cell>
          <cell r="H626" t="str">
            <v>发泡车间</v>
          </cell>
          <cell r="I626" t="str">
            <v>发泡工</v>
          </cell>
          <cell r="J626" t="str">
            <v>/</v>
          </cell>
          <cell r="K626" t="str">
            <v>河北</v>
          </cell>
          <cell r="L626" t="str">
            <v>沧州众智鑫成人力资源服务有限公司</v>
          </cell>
          <cell r="M626" t="str">
            <v>劳务派遣</v>
          </cell>
          <cell r="N626" t="str">
            <v>否</v>
          </cell>
          <cell r="O626" t="str">
            <v>否</v>
          </cell>
          <cell r="P626" t="str">
            <v>劳务派遣</v>
          </cell>
          <cell r="Q626" t="str">
            <v>生产类</v>
          </cell>
          <cell r="R626" t="str">
            <v>直接人员</v>
          </cell>
          <cell r="S626">
            <v>45848</v>
          </cell>
        </row>
        <row r="626">
          <cell r="W626" t="str">
            <v>15383378711</v>
          </cell>
          <cell r="X626" t="str">
            <v>张树艳</v>
          </cell>
          <cell r="Y626">
            <v>15127716498</v>
          </cell>
        </row>
        <row r="626">
          <cell r="AB626" t="str">
            <v>中捷职业技术</v>
          </cell>
        </row>
        <row r="626">
          <cell r="AJ626" t="str">
            <v>汉</v>
          </cell>
          <cell r="AK626" t="str">
            <v>群众</v>
          </cell>
          <cell r="AL626" t="str">
            <v>未婚</v>
          </cell>
          <cell r="AM626" t="str">
            <v>2007-10-16</v>
          </cell>
          <cell r="AN626">
            <v>18</v>
          </cell>
        </row>
        <row r="626">
          <cell r="AP626" t="str">
            <v>河北</v>
          </cell>
          <cell r="AQ626" t="str">
            <v>河北省黄骅市吕桥镇东坛村037号</v>
          </cell>
        </row>
        <row r="627">
          <cell r="C627" t="str">
            <v>朱建祥</v>
          </cell>
          <cell r="D627" t="str">
            <v>男</v>
          </cell>
          <cell r="E627" t="str">
            <v>前台</v>
          </cell>
          <cell r="F627" t="str">
            <v>河北光华荣昌汽车部件有限公司</v>
          </cell>
          <cell r="G627" t="str">
            <v>后视镜事业部</v>
          </cell>
          <cell r="H627" t="str">
            <v>后视镜组装车间</v>
          </cell>
          <cell r="I627" t="str">
            <v>组装工</v>
          </cell>
          <cell r="J627" t="str">
            <v>/</v>
          </cell>
          <cell r="K627" t="str">
            <v>河北</v>
          </cell>
          <cell r="L627" t="str">
            <v>天津宏达翔科技有限公司</v>
          </cell>
          <cell r="M627" t="str">
            <v>劳务派遣</v>
          </cell>
          <cell r="N627" t="str">
            <v>否</v>
          </cell>
          <cell r="O627" t="str">
            <v>否</v>
          </cell>
          <cell r="P627" t="str">
            <v>劳务派遣</v>
          </cell>
          <cell r="Q627" t="str">
            <v>生产类</v>
          </cell>
          <cell r="R627" t="str">
            <v>直接人员</v>
          </cell>
          <cell r="S627">
            <v>45916</v>
          </cell>
        </row>
        <row r="627">
          <cell r="W627">
            <v>16631795292</v>
          </cell>
          <cell r="X627" t="str">
            <v>朱志兴</v>
          </cell>
          <cell r="Y627">
            <v>18233712865</v>
          </cell>
          <cell r="Z627" t="str">
            <v>中专</v>
          </cell>
          <cell r="AA627" t="str">
            <v>2025.06.01</v>
          </cell>
          <cell r="AB627" t="str">
            <v>中捷技校</v>
          </cell>
          <cell r="AC627" t="str">
            <v>计算机</v>
          </cell>
        </row>
        <row r="627">
          <cell r="AJ627" t="str">
            <v>汉</v>
          </cell>
          <cell r="AK627" t="str">
            <v>群众</v>
          </cell>
          <cell r="AL627" t="str">
            <v>未婚</v>
          </cell>
          <cell r="AM627" t="str">
            <v>2007-11-08</v>
          </cell>
          <cell r="AN627">
            <v>18</v>
          </cell>
          <cell r="AO627" t="str">
            <v>2025.06.04</v>
          </cell>
          <cell r="AP627" t="str">
            <v>河北</v>
          </cell>
          <cell r="AQ627" t="str">
            <v>河北省沧州市沧县李天木乡崔庄村196号</v>
          </cell>
        </row>
        <row r="628">
          <cell r="C628" t="str">
            <v>张鸿基</v>
          </cell>
          <cell r="D628" t="str">
            <v>男</v>
          </cell>
          <cell r="E628" t="str">
            <v>前台</v>
          </cell>
          <cell r="F628" t="str">
            <v>河北光华荣昌汽车部件有限公司</v>
          </cell>
          <cell r="G628" t="str">
            <v>座椅事业一部--座椅厂</v>
          </cell>
          <cell r="H628" t="str">
            <v>发泡车间</v>
          </cell>
          <cell r="I628" t="str">
            <v>发泡工</v>
          </cell>
          <cell r="J628" t="str">
            <v>/</v>
          </cell>
          <cell r="K628" t="str">
            <v>河北</v>
          </cell>
          <cell r="L628" t="str">
            <v>沧州众智鑫成人力资源服务有限公司</v>
          </cell>
          <cell r="M628" t="str">
            <v>劳务派遣</v>
          </cell>
          <cell r="N628" t="str">
            <v>否</v>
          </cell>
          <cell r="O628" t="str">
            <v>否</v>
          </cell>
          <cell r="P628" t="str">
            <v>劳务派遣</v>
          </cell>
          <cell r="Q628" t="str">
            <v>生产类</v>
          </cell>
          <cell r="R628" t="str">
            <v>直接人员</v>
          </cell>
          <cell r="S628">
            <v>45854</v>
          </cell>
        </row>
        <row r="628">
          <cell r="W628" t="str">
            <v>13623270897</v>
          </cell>
          <cell r="X628" t="str">
            <v>姐</v>
          </cell>
          <cell r="Y628" t="str">
            <v>13343277399</v>
          </cell>
        </row>
        <row r="628">
          <cell r="AB628" t="str">
            <v>河北轨道运输职业技术学院</v>
          </cell>
          <cell r="AC628" t="str">
            <v>高速铁路动车组制造与维护</v>
          </cell>
        </row>
        <row r="628">
          <cell r="AJ628" t="str">
            <v>汉</v>
          </cell>
          <cell r="AK628" t="str">
            <v>群众</v>
          </cell>
          <cell r="AL628" t="str">
            <v>未婚</v>
          </cell>
          <cell r="AM628" t="str">
            <v>2005-02-15</v>
          </cell>
          <cell r="AN628">
            <v>20</v>
          </cell>
        </row>
        <row r="628">
          <cell r="AQ628" t="str">
            <v>河北省沧州市海兴县苏基镇翟王文村76号</v>
          </cell>
        </row>
        <row r="629">
          <cell r="C629" t="str">
            <v>王云</v>
          </cell>
          <cell r="D629" t="str">
            <v>男</v>
          </cell>
          <cell r="E629" t="str">
            <v>前台</v>
          </cell>
          <cell r="F629" t="str">
            <v>河北光华荣昌汽车部件有限公司</v>
          </cell>
          <cell r="G629" t="str">
            <v>座椅事业一部--金属件厂</v>
          </cell>
          <cell r="H629" t="str">
            <v>焊接车间</v>
          </cell>
          <cell r="I629" t="str">
            <v>摆件工</v>
          </cell>
          <cell r="J629" t="str">
            <v>/</v>
          </cell>
          <cell r="K629" t="str">
            <v>河北</v>
          </cell>
          <cell r="L629" t="str">
            <v>沧州鸿创人力资源服务有限公司</v>
          </cell>
          <cell r="M629" t="str">
            <v>劳务派遣</v>
          </cell>
          <cell r="N629" t="str">
            <v>否</v>
          </cell>
          <cell r="O629" t="str">
            <v>否</v>
          </cell>
          <cell r="P629" t="str">
            <v>临时工</v>
          </cell>
          <cell r="Q629" t="str">
            <v>生产类</v>
          </cell>
          <cell r="R629" t="str">
            <v>直接人员</v>
          </cell>
          <cell r="S629">
            <v>45917</v>
          </cell>
        </row>
        <row r="629">
          <cell r="W629">
            <v>15631761911</v>
          </cell>
          <cell r="X629" t="str">
            <v>19一小时</v>
          </cell>
        </row>
        <row r="629">
          <cell r="AM629" t="str">
            <v>1991-09-13</v>
          </cell>
          <cell r="AN629">
            <v>34</v>
          </cell>
        </row>
        <row r="629">
          <cell r="AQ629" t="str">
            <v>河北省黄骅市南排河镇李家堡村207号</v>
          </cell>
        </row>
        <row r="630">
          <cell r="C630" t="str">
            <v>吴英正</v>
          </cell>
          <cell r="D630" t="str">
            <v>男</v>
          </cell>
          <cell r="E630" t="str">
            <v>前台</v>
          </cell>
          <cell r="F630" t="str">
            <v>河北光华荣昌汽车部件有限公司</v>
          </cell>
          <cell r="G630" t="str">
            <v>座椅事业一部--金属件厂</v>
          </cell>
          <cell r="H630" t="str">
            <v>焊接车间</v>
          </cell>
          <cell r="I630" t="str">
            <v>摆件工</v>
          </cell>
          <cell r="J630" t="str">
            <v>/</v>
          </cell>
          <cell r="K630" t="str">
            <v>河北</v>
          </cell>
          <cell r="L630" t="str">
            <v>沧州鸿创人力资源服务有限公司</v>
          </cell>
          <cell r="M630" t="str">
            <v>劳务派遣</v>
          </cell>
          <cell r="N630" t="str">
            <v>否</v>
          </cell>
          <cell r="O630" t="str">
            <v>否</v>
          </cell>
          <cell r="P630" t="str">
            <v>临时工</v>
          </cell>
          <cell r="Q630" t="str">
            <v>生产类</v>
          </cell>
          <cell r="R630" t="str">
            <v>直接人员</v>
          </cell>
          <cell r="S630">
            <v>45918</v>
          </cell>
        </row>
        <row r="630">
          <cell r="W630">
            <v>13131789033</v>
          </cell>
          <cell r="X630" t="str">
            <v>19一小时</v>
          </cell>
        </row>
        <row r="630">
          <cell r="AM630" t="str">
            <v>2004-11-13</v>
          </cell>
          <cell r="AN630">
            <v>21</v>
          </cell>
        </row>
        <row r="630">
          <cell r="AQ630" t="str">
            <v>河北省黄骅市常郭镇后桥村173号</v>
          </cell>
        </row>
        <row r="631">
          <cell r="C631" t="str">
            <v>窦富议</v>
          </cell>
          <cell r="D631" t="str">
            <v>男</v>
          </cell>
          <cell r="E631" t="str">
            <v>前台</v>
          </cell>
          <cell r="F631" t="str">
            <v>河北光华荣昌汽车部件有限公司</v>
          </cell>
          <cell r="G631" t="str">
            <v>座椅事业一部--金属件厂</v>
          </cell>
          <cell r="H631" t="str">
            <v>底座装配车间</v>
          </cell>
          <cell r="I631" t="str">
            <v>组装工</v>
          </cell>
          <cell r="J631" t="str">
            <v>/</v>
          </cell>
          <cell r="K631" t="str">
            <v>河北</v>
          </cell>
          <cell r="L631" t="str">
            <v>沧州鸿创人力资源服务有限公司</v>
          </cell>
          <cell r="M631" t="str">
            <v>劳务派遣</v>
          </cell>
          <cell r="N631" t="str">
            <v>否</v>
          </cell>
          <cell r="O631" t="str">
            <v>否</v>
          </cell>
          <cell r="P631" t="str">
            <v>劳务派遣</v>
          </cell>
          <cell r="Q631" t="str">
            <v>生产类</v>
          </cell>
          <cell r="R631" t="str">
            <v>直接人员</v>
          </cell>
          <cell r="S631">
            <v>45936</v>
          </cell>
        </row>
        <row r="631">
          <cell r="W631">
            <v>13131740557</v>
          </cell>
        </row>
        <row r="632">
          <cell r="C632" t="str">
            <v>沈丛祥</v>
          </cell>
          <cell r="D632" t="str">
            <v>男</v>
          </cell>
          <cell r="E632" t="str">
            <v>前台</v>
          </cell>
          <cell r="F632" t="str">
            <v>河北光华荣昌汽车部件有限公司</v>
          </cell>
          <cell r="G632" t="str">
            <v>座椅事业一部--金属件厂</v>
          </cell>
          <cell r="H632" t="str">
            <v>冲压弯管车间</v>
          </cell>
          <cell r="I632" t="str">
            <v>冲压工</v>
          </cell>
          <cell r="J632" t="str">
            <v>/</v>
          </cell>
          <cell r="K632" t="str">
            <v>河北</v>
          </cell>
          <cell r="L632" t="str">
            <v>天津宏达翔科技有限公司</v>
          </cell>
          <cell r="M632" t="str">
            <v>劳务派遣</v>
          </cell>
          <cell r="N632" t="str">
            <v>否</v>
          </cell>
          <cell r="O632" t="str">
            <v>否</v>
          </cell>
          <cell r="P632" t="str">
            <v>劳务派遣</v>
          </cell>
          <cell r="Q632" t="str">
            <v>生产类</v>
          </cell>
          <cell r="R632" t="str">
            <v>直接人员</v>
          </cell>
          <cell r="S632">
            <v>45937</v>
          </cell>
        </row>
        <row r="632">
          <cell r="W632">
            <v>18875721331</v>
          </cell>
        </row>
        <row r="633">
          <cell r="C633" t="str">
            <v>李俊茜</v>
          </cell>
          <cell r="D633" t="str">
            <v>男</v>
          </cell>
          <cell r="E633" t="str">
            <v>前台</v>
          </cell>
          <cell r="F633" t="str">
            <v>河北光华荣昌汽车部件有限公司</v>
          </cell>
          <cell r="G633" t="str">
            <v>座椅事业一部--金属件厂</v>
          </cell>
          <cell r="H633" t="str">
            <v>焊接车间</v>
          </cell>
          <cell r="I633" t="str">
            <v>摆件工</v>
          </cell>
          <cell r="J633" t="str">
            <v>/</v>
          </cell>
          <cell r="K633" t="str">
            <v>河北</v>
          </cell>
          <cell r="L633" t="str">
            <v>沧州鸿创人力资源服务有限公司</v>
          </cell>
          <cell r="M633" t="str">
            <v>劳务派遣</v>
          </cell>
          <cell r="N633" t="str">
            <v>否</v>
          </cell>
          <cell r="O633" t="str">
            <v>否</v>
          </cell>
          <cell r="P633" t="str">
            <v>劳务派遣</v>
          </cell>
          <cell r="Q633" t="str">
            <v>生产类</v>
          </cell>
          <cell r="R633" t="str">
            <v>直接人员</v>
          </cell>
          <cell r="S633">
            <v>45942</v>
          </cell>
        </row>
        <row r="633">
          <cell r="W633">
            <v>15725347093</v>
          </cell>
        </row>
        <row r="634">
          <cell r="C634" t="str">
            <v>李彩霞</v>
          </cell>
          <cell r="D634" t="str">
            <v>女</v>
          </cell>
          <cell r="E634" t="str">
            <v>前台</v>
          </cell>
          <cell r="F634" t="str">
            <v>河北光华荣昌汽车部件有限公司</v>
          </cell>
          <cell r="G634" t="str">
            <v>座椅事业一部--座椅厂</v>
          </cell>
          <cell r="H634" t="str">
            <v>发泡车间</v>
          </cell>
          <cell r="I634" t="str">
            <v>发泡工</v>
          </cell>
          <cell r="J634" t="str">
            <v>/</v>
          </cell>
          <cell r="K634" t="str">
            <v>河北</v>
          </cell>
          <cell r="L634" t="str">
            <v>天津宏达翔科技有限公司</v>
          </cell>
          <cell r="M634" t="str">
            <v>劳务派遣</v>
          </cell>
          <cell r="N634" t="str">
            <v>否</v>
          </cell>
          <cell r="O634" t="str">
            <v>否</v>
          </cell>
          <cell r="P634" t="str">
            <v>劳务派遣</v>
          </cell>
          <cell r="Q634" t="str">
            <v>生产类</v>
          </cell>
          <cell r="R634" t="str">
            <v>直接人员</v>
          </cell>
          <cell r="S634">
            <v>45944</v>
          </cell>
        </row>
        <row r="634">
          <cell r="W634">
            <v>13832774350</v>
          </cell>
        </row>
        <row r="635">
          <cell r="C635" t="str">
            <v>张杰</v>
          </cell>
          <cell r="D635" t="str">
            <v>女</v>
          </cell>
          <cell r="E635" t="str">
            <v>前台</v>
          </cell>
          <cell r="F635" t="str">
            <v>河北光华荣昌汽车部件有限公司</v>
          </cell>
          <cell r="G635" t="str">
            <v>后视镜事业部</v>
          </cell>
          <cell r="H635" t="str">
            <v>后视镜组装车间</v>
          </cell>
          <cell r="I635" t="str">
            <v>组装工</v>
          </cell>
          <cell r="J635" t="str">
            <v>/</v>
          </cell>
          <cell r="K635" t="str">
            <v>河北</v>
          </cell>
          <cell r="L635" t="str">
            <v>河北工厂</v>
          </cell>
          <cell r="M635" t="str">
            <v>劳动合同</v>
          </cell>
          <cell r="N635" t="str">
            <v>是</v>
          </cell>
          <cell r="O635" t="str">
            <v>否</v>
          </cell>
          <cell r="P635" t="str">
            <v>正式工</v>
          </cell>
          <cell r="Q635" t="str">
            <v>生产类</v>
          </cell>
          <cell r="R635" t="str">
            <v>直接人员</v>
          </cell>
          <cell r="S635">
            <v>45941</v>
          </cell>
        </row>
        <row r="635">
          <cell r="W635">
            <v>19903170992</v>
          </cell>
          <cell r="X635" t="str">
            <v>高峰</v>
          </cell>
          <cell r="Y635" t="str">
            <v>15133761109</v>
          </cell>
          <cell r="Z635" t="str">
            <v>高中</v>
          </cell>
        </row>
        <row r="635">
          <cell r="AB635" t="str">
            <v>新世纪中学</v>
          </cell>
        </row>
        <row r="635">
          <cell r="AE635" t="str">
            <v>大专</v>
          </cell>
        </row>
        <row r="635">
          <cell r="AG635" t="str">
            <v>沧州师范</v>
          </cell>
          <cell r="AH635" t="str">
            <v>会计</v>
          </cell>
          <cell r="AI635" t="str">
            <v>成考</v>
          </cell>
          <cell r="AJ635" t="str">
            <v>汉</v>
          </cell>
          <cell r="AK635" t="str">
            <v>群众</v>
          </cell>
          <cell r="AL635" t="str">
            <v>已婚</v>
          </cell>
        </row>
        <row r="635">
          <cell r="AO635">
            <v>38991</v>
          </cell>
          <cell r="AP635" t="str">
            <v>河北</v>
          </cell>
          <cell r="AQ635" t="str">
            <v>河北省黄骅市官庄乡西排村35号</v>
          </cell>
        </row>
        <row r="636">
          <cell r="C636" t="str">
            <v>于培沂</v>
          </cell>
          <cell r="D636" t="str">
            <v>女</v>
          </cell>
          <cell r="E636" t="str">
            <v>前台</v>
          </cell>
          <cell r="F636" t="str">
            <v>河北光华荣昌汽车部件有限公司</v>
          </cell>
          <cell r="G636" t="str">
            <v>后视镜事业部</v>
          </cell>
          <cell r="H636" t="str">
            <v>后视镜组装车间</v>
          </cell>
          <cell r="I636" t="str">
            <v>组装工</v>
          </cell>
          <cell r="J636" t="str">
            <v>/</v>
          </cell>
          <cell r="K636" t="str">
            <v>河北</v>
          </cell>
          <cell r="L636" t="str">
            <v>沧州鸿创人力资源服务有限公司</v>
          </cell>
          <cell r="M636" t="str">
            <v>劳务派遣</v>
          </cell>
          <cell r="N636" t="str">
            <v>否</v>
          </cell>
          <cell r="O636" t="str">
            <v>否</v>
          </cell>
          <cell r="P636" t="str">
            <v>劳务派遣</v>
          </cell>
          <cell r="Q636" t="str">
            <v>生产类</v>
          </cell>
          <cell r="R636" t="str">
            <v>直接人员</v>
          </cell>
          <cell r="S636">
            <v>45914</v>
          </cell>
        </row>
        <row r="636">
          <cell r="W636">
            <v>17733735460</v>
          </cell>
        </row>
        <row r="636">
          <cell r="AM636" t="str">
            <v>1992-06-06</v>
          </cell>
          <cell r="AN636">
            <v>33</v>
          </cell>
        </row>
        <row r="636">
          <cell r="AQ636" t="str">
            <v>河北省黄骅市黄骅镇新立村53号</v>
          </cell>
        </row>
        <row r="637">
          <cell r="C637" t="str">
            <v>李彩霞</v>
          </cell>
          <cell r="D637" t="str">
            <v>女</v>
          </cell>
          <cell r="E637" t="str">
            <v>前台</v>
          </cell>
          <cell r="F637" t="str">
            <v>河北光华荣昌汽车部件有限公司</v>
          </cell>
          <cell r="G637" t="str">
            <v>座椅事业一部--座椅厂</v>
          </cell>
          <cell r="H637" t="str">
            <v>发泡车间</v>
          </cell>
          <cell r="I637" t="str">
            <v>发泡工</v>
          </cell>
          <cell r="J637" t="str">
            <v>/</v>
          </cell>
          <cell r="K637" t="str">
            <v>河北</v>
          </cell>
          <cell r="L637" t="str">
            <v>天津宏达翔科技有限公司</v>
          </cell>
          <cell r="M637" t="str">
            <v>劳务派遣</v>
          </cell>
          <cell r="N637" t="str">
            <v>否</v>
          </cell>
          <cell r="O637" t="str">
            <v>否</v>
          </cell>
          <cell r="P637" t="str">
            <v>劳务派遣</v>
          </cell>
          <cell r="Q637" t="str">
            <v>生产类</v>
          </cell>
          <cell r="R637" t="str">
            <v>直接人员</v>
          </cell>
          <cell r="S637">
            <v>45944</v>
          </cell>
        </row>
        <row r="637">
          <cell r="W637">
            <v>13832774350</v>
          </cell>
        </row>
        <row r="638">
          <cell r="C638" t="str">
            <v>王连生</v>
          </cell>
          <cell r="D638" t="str">
            <v>男</v>
          </cell>
          <cell r="E638" t="str">
            <v>前台</v>
          </cell>
          <cell r="F638" t="str">
            <v>河北光华荣昌汽车部件有限公司</v>
          </cell>
          <cell r="G638" t="str">
            <v>座椅事业一部--金属件厂</v>
          </cell>
          <cell r="H638" t="str">
            <v>冲压弯管车间</v>
          </cell>
          <cell r="I638" t="str">
            <v>冲压工</v>
          </cell>
          <cell r="J638" t="str">
            <v>/</v>
          </cell>
          <cell r="K638" t="str">
            <v>河北</v>
          </cell>
          <cell r="L638" t="str">
            <v>沧州众智鑫成人力资源服务有限公司</v>
          </cell>
          <cell r="M638" t="str">
            <v>劳务派遣</v>
          </cell>
          <cell r="N638" t="str">
            <v>否</v>
          </cell>
          <cell r="O638" t="str">
            <v>否</v>
          </cell>
          <cell r="P638" t="str">
            <v>劳务派遣</v>
          </cell>
          <cell r="Q638" t="str">
            <v>生产类</v>
          </cell>
          <cell r="R638" t="str">
            <v>直接人员</v>
          </cell>
          <cell r="S638">
            <v>45944</v>
          </cell>
        </row>
        <row r="638">
          <cell r="W638">
            <v>13089599861</v>
          </cell>
        </row>
        <row r="639">
          <cell r="C639" t="str">
            <v>王润</v>
          </cell>
          <cell r="D639" t="str">
            <v>男</v>
          </cell>
          <cell r="E639" t="str">
            <v>前台</v>
          </cell>
          <cell r="F639" t="str">
            <v>河北光华荣昌汽车部件有限公司</v>
          </cell>
          <cell r="G639" t="str">
            <v>座椅事业一部--座椅厂</v>
          </cell>
          <cell r="H639" t="str">
            <v>座椅总装车间</v>
          </cell>
          <cell r="I639" t="str">
            <v>组装工</v>
          </cell>
          <cell r="J639" t="str">
            <v>/</v>
          </cell>
          <cell r="K639" t="str">
            <v>河北</v>
          </cell>
          <cell r="L639" t="str">
            <v>天津宏达翔科技有限公司</v>
          </cell>
          <cell r="M639" t="str">
            <v>劳务派遣</v>
          </cell>
          <cell r="N639" t="str">
            <v>否</v>
          </cell>
          <cell r="O639" t="str">
            <v>否</v>
          </cell>
          <cell r="P639" t="str">
            <v>劳务派遣</v>
          </cell>
          <cell r="Q639" t="str">
            <v>生产类</v>
          </cell>
          <cell r="R639" t="str">
            <v>直接人员</v>
          </cell>
          <cell r="S639">
            <v>45941</v>
          </cell>
        </row>
        <row r="639">
          <cell r="W639">
            <v>15630752166</v>
          </cell>
        </row>
        <row r="640">
          <cell r="C640" t="str">
            <v>胡中峰</v>
          </cell>
          <cell r="D640" t="str">
            <v>男</v>
          </cell>
          <cell r="E640" t="str">
            <v>前台</v>
          </cell>
          <cell r="F640" t="str">
            <v>河北光华荣昌汽车部件有限公司</v>
          </cell>
          <cell r="G640" t="str">
            <v>座椅事业一部--金属件厂</v>
          </cell>
          <cell r="H640" t="str">
            <v>冲压弯管车间</v>
          </cell>
          <cell r="I640" t="str">
            <v>冲压工</v>
          </cell>
          <cell r="J640" t="str">
            <v>/</v>
          </cell>
          <cell r="K640" t="str">
            <v>河北</v>
          </cell>
          <cell r="L640" t="str">
            <v>沧州众智鑫成人力资源服务有限公司</v>
          </cell>
          <cell r="M640" t="str">
            <v>劳务派遣</v>
          </cell>
          <cell r="N640" t="str">
            <v>否</v>
          </cell>
          <cell r="O640" t="str">
            <v>否</v>
          </cell>
          <cell r="P640" t="str">
            <v>劳务派遣</v>
          </cell>
          <cell r="Q640" t="str">
            <v>生产类</v>
          </cell>
          <cell r="R640" t="str">
            <v>直接人员</v>
          </cell>
          <cell r="S640">
            <v>45940</v>
          </cell>
        </row>
        <row r="640">
          <cell r="W640">
            <v>17736791197</v>
          </cell>
        </row>
        <row r="641">
          <cell r="C641" t="str">
            <v>沈伟伟</v>
          </cell>
          <cell r="D641" t="str">
            <v>男</v>
          </cell>
          <cell r="E641" t="str">
            <v>前台</v>
          </cell>
          <cell r="F641" t="str">
            <v>河北光华荣昌汽车部件有限公司</v>
          </cell>
          <cell r="G641" t="str">
            <v>座椅事业一部--金属件厂</v>
          </cell>
          <cell r="H641" t="str">
            <v>焊接车间</v>
          </cell>
          <cell r="I641" t="str">
            <v>摆件工</v>
          </cell>
          <cell r="J641" t="str">
            <v>/</v>
          </cell>
          <cell r="K641" t="str">
            <v>河北</v>
          </cell>
          <cell r="L641" t="str">
            <v>天津宏达翔科技有限公司</v>
          </cell>
          <cell r="M641" t="str">
            <v>劳务派遣</v>
          </cell>
          <cell r="N641" t="str">
            <v>否</v>
          </cell>
          <cell r="O641" t="str">
            <v>否</v>
          </cell>
          <cell r="P641" t="str">
            <v>劳务派遣</v>
          </cell>
          <cell r="Q641" t="str">
            <v>生产类</v>
          </cell>
          <cell r="R641" t="str">
            <v>直接人员</v>
          </cell>
          <cell r="S641">
            <v>45937</v>
          </cell>
        </row>
        <row r="641">
          <cell r="W641">
            <v>1393372310</v>
          </cell>
        </row>
        <row r="642">
          <cell r="C642" t="str">
            <v>冀云峰</v>
          </cell>
          <cell r="D642" t="str">
            <v>男</v>
          </cell>
          <cell r="E642" t="str">
            <v>前台</v>
          </cell>
          <cell r="F642" t="str">
            <v>河北光华荣昌汽车部件有限公司</v>
          </cell>
          <cell r="G642" t="str">
            <v>座椅事业一部--金属件厂</v>
          </cell>
          <cell r="H642" t="str">
            <v>焊接车间</v>
          </cell>
          <cell r="I642" t="str">
            <v>摆件工</v>
          </cell>
          <cell r="J642" t="str">
            <v>/</v>
          </cell>
          <cell r="K642" t="str">
            <v>河北</v>
          </cell>
          <cell r="L642" t="str">
            <v>天津宏达翔科技有限公司</v>
          </cell>
          <cell r="M642" t="str">
            <v>劳务派遣</v>
          </cell>
          <cell r="N642" t="str">
            <v>否</v>
          </cell>
          <cell r="O642" t="str">
            <v>否</v>
          </cell>
          <cell r="P642" t="str">
            <v>劳务派遣</v>
          </cell>
          <cell r="Q642" t="str">
            <v>生产类</v>
          </cell>
          <cell r="R642" t="str">
            <v>直接人员</v>
          </cell>
          <cell r="S642">
            <v>45937</v>
          </cell>
        </row>
        <row r="642">
          <cell r="W642">
            <v>15231916555</v>
          </cell>
        </row>
        <row r="643">
          <cell r="C643" t="str">
            <v>蒋金伟</v>
          </cell>
          <cell r="D643" t="str">
            <v>男</v>
          </cell>
          <cell r="E643" t="str">
            <v>前台</v>
          </cell>
          <cell r="F643" t="str">
            <v>河北光华荣昌汽车部件有限公司</v>
          </cell>
          <cell r="G643" t="str">
            <v>座椅事业一部--金属件厂</v>
          </cell>
          <cell r="H643" t="str">
            <v>焊接车间</v>
          </cell>
          <cell r="I643" t="str">
            <v>焊工</v>
          </cell>
          <cell r="J643" t="str">
            <v>/</v>
          </cell>
          <cell r="K643" t="str">
            <v>河北</v>
          </cell>
          <cell r="L643" t="str">
            <v>沧州鸿创人力资源服务有限公司</v>
          </cell>
          <cell r="M643" t="str">
            <v>劳务派遣</v>
          </cell>
          <cell r="N643" t="str">
            <v>否</v>
          </cell>
          <cell r="O643" t="str">
            <v>否</v>
          </cell>
          <cell r="P643" t="str">
            <v>劳务派遣</v>
          </cell>
          <cell r="Q643" t="str">
            <v>生产类</v>
          </cell>
          <cell r="R643" t="str">
            <v>直接人员</v>
          </cell>
          <cell r="S643">
            <v>45935</v>
          </cell>
        </row>
        <row r="643">
          <cell r="W643">
            <v>15103378806</v>
          </cell>
        </row>
        <row r="644">
          <cell r="C644" t="str">
            <v>王小乐</v>
          </cell>
          <cell r="D644" t="str">
            <v>男</v>
          </cell>
          <cell r="E644" t="str">
            <v>前台</v>
          </cell>
          <cell r="F644" t="str">
            <v>河北光华荣昌汽车部件有限公司</v>
          </cell>
          <cell r="G644" t="str">
            <v>座椅事业一部--金属件厂</v>
          </cell>
          <cell r="H644" t="str">
            <v>冲压弯管车间</v>
          </cell>
          <cell r="I644" t="str">
            <v>冲压工</v>
          </cell>
          <cell r="J644" t="str">
            <v>/</v>
          </cell>
          <cell r="K644" t="str">
            <v>河北</v>
          </cell>
          <cell r="L644" t="str">
            <v>天津宏达翔科技有限公司</v>
          </cell>
          <cell r="M644" t="str">
            <v>劳务派遣</v>
          </cell>
          <cell r="N644" t="str">
            <v>否</v>
          </cell>
          <cell r="O644" t="str">
            <v>否</v>
          </cell>
          <cell r="P644" t="str">
            <v>劳务派遣</v>
          </cell>
          <cell r="Q644" t="str">
            <v>生产类</v>
          </cell>
          <cell r="R644" t="str">
            <v>直接人员</v>
          </cell>
          <cell r="S644">
            <v>45912</v>
          </cell>
          <cell r="T644">
            <v>0</v>
          </cell>
        </row>
        <row r="644">
          <cell r="V644" t="str">
            <v>9/15发泡调座椅
9/19座椅调冲压</v>
          </cell>
          <cell r="W644">
            <v>17633291677</v>
          </cell>
          <cell r="X644" t="str">
            <v>家人</v>
          </cell>
          <cell r="Y644">
            <v>15612786602</v>
          </cell>
          <cell r="Z644" t="str">
            <v>高中</v>
          </cell>
          <cell r="AA644">
            <v>2004.06</v>
          </cell>
          <cell r="AB644" t="str">
            <v>黄骅职教中心</v>
          </cell>
          <cell r="AC644" t="str">
            <v>电气焊</v>
          </cell>
        </row>
        <row r="644">
          <cell r="AJ644" t="str">
            <v>汉</v>
          </cell>
          <cell r="AK644" t="str">
            <v>群众</v>
          </cell>
          <cell r="AL644" t="str">
            <v>已婚</v>
          </cell>
          <cell r="AM644" t="str">
            <v>1986-02-05</v>
          </cell>
          <cell r="AN644">
            <v>39</v>
          </cell>
          <cell r="AO644">
            <v>2024.08</v>
          </cell>
          <cell r="AP644" t="str">
            <v>河北</v>
          </cell>
          <cell r="AQ644" t="str">
            <v>河北省黄骅市黄骅镇前沙洼村405014号</v>
          </cell>
        </row>
        <row r="645">
          <cell r="C645" t="str">
            <v>王志彬</v>
          </cell>
          <cell r="D645" t="str">
            <v>男</v>
          </cell>
          <cell r="E645" t="str">
            <v>前台</v>
          </cell>
          <cell r="F645" t="str">
            <v>河北光华荣昌汽车部件有限公司</v>
          </cell>
          <cell r="G645" t="str">
            <v>座椅事业一部--金属件厂</v>
          </cell>
          <cell r="H645" t="str">
            <v>冲压弯管车间</v>
          </cell>
          <cell r="I645" t="str">
            <v>冲压工</v>
          </cell>
          <cell r="J645" t="str">
            <v>/</v>
          </cell>
          <cell r="K645" t="str">
            <v>河北</v>
          </cell>
          <cell r="L645" t="str">
            <v>天津宏达翔科技有限公司</v>
          </cell>
          <cell r="M645" t="str">
            <v>劳务派遣</v>
          </cell>
          <cell r="N645" t="str">
            <v>否</v>
          </cell>
          <cell r="O645" t="str">
            <v>否</v>
          </cell>
          <cell r="P645" t="str">
            <v>劳务派遣</v>
          </cell>
          <cell r="Q645" t="str">
            <v>生产类</v>
          </cell>
          <cell r="R645" t="str">
            <v>直接人员</v>
          </cell>
          <cell r="S645">
            <v>45917</v>
          </cell>
          <cell r="T645">
            <v>0</v>
          </cell>
        </row>
        <row r="645">
          <cell r="W645">
            <v>17778842862</v>
          </cell>
          <cell r="X645" t="str">
            <v>对象</v>
          </cell>
          <cell r="Y645">
            <v>19331721775</v>
          </cell>
          <cell r="Z645" t="str">
            <v>中专</v>
          </cell>
          <cell r="AA645">
            <v>2020</v>
          </cell>
          <cell r="AB645" t="str">
            <v>黄骅职中</v>
          </cell>
        </row>
        <row r="645">
          <cell r="AJ645" t="str">
            <v>汉</v>
          </cell>
          <cell r="AK645" t="str">
            <v>群众</v>
          </cell>
          <cell r="AL645" t="str">
            <v>未婚</v>
          </cell>
          <cell r="AM645" t="str">
            <v>2006-01-24</v>
          </cell>
          <cell r="AN645">
            <v>19</v>
          </cell>
          <cell r="AO645">
            <v>2020</v>
          </cell>
          <cell r="AP645" t="str">
            <v>河北</v>
          </cell>
          <cell r="AQ645" t="str">
            <v>河北省黄骅市常郭镇王芹地村294号</v>
          </cell>
        </row>
        <row r="646">
          <cell r="C646" t="str">
            <v>王宏建</v>
          </cell>
          <cell r="D646" t="str">
            <v>男</v>
          </cell>
          <cell r="E646" t="str">
            <v>前台</v>
          </cell>
          <cell r="F646" t="str">
            <v>河北光华荣昌汽车部件有限公司</v>
          </cell>
          <cell r="G646" t="str">
            <v>座椅事业一部--金属件厂</v>
          </cell>
          <cell r="H646" t="str">
            <v>焊接车间</v>
          </cell>
          <cell r="I646" t="str">
            <v>焊工</v>
          </cell>
          <cell r="J646" t="str">
            <v>/</v>
          </cell>
          <cell r="K646" t="str">
            <v>河北</v>
          </cell>
          <cell r="L646" t="str">
            <v>沧州鸿创人力资源服务有限公司</v>
          </cell>
          <cell r="M646" t="str">
            <v>劳务派遣</v>
          </cell>
          <cell r="N646" t="str">
            <v>否</v>
          </cell>
          <cell r="O646" t="str">
            <v>否</v>
          </cell>
          <cell r="P646" t="str">
            <v>临时工</v>
          </cell>
          <cell r="Q646" t="str">
            <v>生产类</v>
          </cell>
          <cell r="R646" t="str">
            <v>直接人员</v>
          </cell>
          <cell r="S646">
            <v>45917</v>
          </cell>
          <cell r="T646">
            <v>0</v>
          </cell>
        </row>
        <row r="646">
          <cell r="W646">
            <v>13231792789</v>
          </cell>
        </row>
        <row r="646">
          <cell r="AM646" t="str">
            <v>1992-10-19</v>
          </cell>
          <cell r="AN646">
            <v>33</v>
          </cell>
        </row>
        <row r="646">
          <cell r="AQ646" t="str">
            <v>河北省黄骅市中捷支农街曙光西二区12排16号</v>
          </cell>
        </row>
        <row r="647">
          <cell r="C647" t="str">
            <v>徐富祥</v>
          </cell>
          <cell r="D647" t="str">
            <v>男</v>
          </cell>
          <cell r="E647" t="str">
            <v>前台</v>
          </cell>
          <cell r="F647" t="str">
            <v>河北光华荣昌汽车部件有限公司</v>
          </cell>
          <cell r="G647" t="str">
            <v>座椅事业一部--金属件厂</v>
          </cell>
          <cell r="H647" t="str">
            <v>焊接车间</v>
          </cell>
          <cell r="I647" t="str">
            <v>摆件工</v>
          </cell>
          <cell r="J647" t="str">
            <v>/</v>
          </cell>
          <cell r="K647" t="str">
            <v>河北</v>
          </cell>
          <cell r="L647" t="str">
            <v>沧州鸿创人力资源服务有限公司</v>
          </cell>
          <cell r="M647" t="str">
            <v>劳务派遣</v>
          </cell>
          <cell r="N647" t="str">
            <v>否</v>
          </cell>
          <cell r="O647" t="str">
            <v>否</v>
          </cell>
          <cell r="P647" t="str">
            <v>临时工</v>
          </cell>
          <cell r="Q647" t="str">
            <v>生产类</v>
          </cell>
          <cell r="R647" t="str">
            <v>直接人员</v>
          </cell>
          <cell r="S647">
            <v>45918</v>
          </cell>
          <cell r="T647">
            <v>0</v>
          </cell>
        </row>
        <row r="647">
          <cell r="W647">
            <v>15831875277</v>
          </cell>
          <cell r="X647" t="str">
            <v>19一小时</v>
          </cell>
        </row>
        <row r="647">
          <cell r="AM647" t="str">
            <v>1997-10-25</v>
          </cell>
          <cell r="AN647">
            <v>28</v>
          </cell>
        </row>
        <row r="647">
          <cell r="AQ647" t="str">
            <v>河北省黄骅市吕桥镇河南村193号</v>
          </cell>
        </row>
        <row r="648">
          <cell r="C648" t="str">
            <v>王万月</v>
          </cell>
          <cell r="D648" t="str">
            <v>男</v>
          </cell>
          <cell r="E648" t="str">
            <v>前台</v>
          </cell>
          <cell r="F648" t="str">
            <v>河北光华荣昌汽车部件有限公司</v>
          </cell>
          <cell r="G648" t="str">
            <v>座椅事业一部--金属件厂</v>
          </cell>
          <cell r="H648" t="str">
            <v>焊接车间</v>
          </cell>
          <cell r="I648" t="str">
            <v>摆件工</v>
          </cell>
          <cell r="J648" t="str">
            <v>/</v>
          </cell>
          <cell r="K648" t="str">
            <v>河北</v>
          </cell>
          <cell r="L648" t="str">
            <v>沧州众智鑫成人力资源服务有限公司</v>
          </cell>
          <cell r="M648" t="str">
            <v>劳务派遣</v>
          </cell>
          <cell r="N648" t="str">
            <v>否</v>
          </cell>
          <cell r="O648" t="str">
            <v>否</v>
          </cell>
          <cell r="P648" t="str">
            <v>临时工</v>
          </cell>
          <cell r="Q648" t="str">
            <v>生产类</v>
          </cell>
          <cell r="R648" t="str">
            <v>直接人员</v>
          </cell>
          <cell r="S648">
            <v>45918</v>
          </cell>
          <cell r="T648">
            <v>0</v>
          </cell>
        </row>
        <row r="648">
          <cell r="W648">
            <v>15720323211</v>
          </cell>
          <cell r="X648" t="str">
            <v>王天普</v>
          </cell>
          <cell r="Y648">
            <v>13930772217</v>
          </cell>
        </row>
        <row r="648">
          <cell r="AM648" t="str">
            <v>1990-06-29</v>
          </cell>
          <cell r="AN648">
            <v>35</v>
          </cell>
        </row>
        <row r="648">
          <cell r="AQ648" t="str">
            <v>河北省黄骅市滕庄子乡中王曼村851号</v>
          </cell>
        </row>
        <row r="649">
          <cell r="C649" t="str">
            <v>赵玉合</v>
          </cell>
          <cell r="D649" t="str">
            <v>男</v>
          </cell>
          <cell r="E649" t="str">
            <v>前台</v>
          </cell>
          <cell r="F649" t="str">
            <v>河北光华荣昌汽车部件有限公司</v>
          </cell>
          <cell r="G649" t="str">
            <v>座椅事业一部--金属件厂</v>
          </cell>
          <cell r="H649" t="str">
            <v>焊接车间</v>
          </cell>
          <cell r="I649" t="str">
            <v>摆件工</v>
          </cell>
          <cell r="J649" t="str">
            <v>/</v>
          </cell>
          <cell r="K649" t="str">
            <v>河北</v>
          </cell>
          <cell r="L649" t="str">
            <v>沧州鸿创人力资源服务有限公司</v>
          </cell>
          <cell r="M649" t="str">
            <v>劳务派遣</v>
          </cell>
          <cell r="N649" t="str">
            <v>否</v>
          </cell>
          <cell r="O649" t="str">
            <v>否</v>
          </cell>
          <cell r="P649" t="str">
            <v>临时工</v>
          </cell>
          <cell r="Q649" t="str">
            <v>生产类</v>
          </cell>
          <cell r="R649" t="str">
            <v>直接人员</v>
          </cell>
          <cell r="S649">
            <v>45918</v>
          </cell>
          <cell r="T649">
            <v>0</v>
          </cell>
        </row>
        <row r="649">
          <cell r="W649">
            <v>13785711688</v>
          </cell>
          <cell r="X649" t="str">
            <v>19一小时</v>
          </cell>
        </row>
        <row r="649">
          <cell r="AM649" t="str">
            <v>1976-04-07</v>
          </cell>
          <cell r="AN649">
            <v>49</v>
          </cell>
        </row>
        <row r="649">
          <cell r="AQ649" t="str">
            <v>河北省黄骅市黄骅镇张孙村</v>
          </cell>
        </row>
        <row r="650">
          <cell r="C650" t="str">
            <v>王禹衡</v>
          </cell>
          <cell r="D650" t="str">
            <v>男</v>
          </cell>
          <cell r="E650" t="str">
            <v>前台</v>
          </cell>
          <cell r="F650" t="str">
            <v>河北光华荣昌汽车部件有限公司</v>
          </cell>
          <cell r="G650" t="str">
            <v>座椅事业一部--座椅厂</v>
          </cell>
          <cell r="H650" t="str">
            <v>座椅总装车间</v>
          </cell>
          <cell r="I650" t="str">
            <v>组装工</v>
          </cell>
          <cell r="J650" t="str">
            <v>/</v>
          </cell>
          <cell r="K650" t="str">
            <v>河北</v>
          </cell>
          <cell r="L650" t="str">
            <v>沧州众智鑫成人力资源服务有限公司</v>
          </cell>
          <cell r="M650" t="str">
            <v>劳务派遣</v>
          </cell>
          <cell r="N650" t="str">
            <v>否</v>
          </cell>
          <cell r="O650" t="str">
            <v>否</v>
          </cell>
          <cell r="P650" t="str">
            <v>劳务派遣</v>
          </cell>
          <cell r="Q650" t="str">
            <v>生产类</v>
          </cell>
          <cell r="R650" t="str">
            <v>直接人员</v>
          </cell>
          <cell r="S650">
            <v>45920</v>
          </cell>
          <cell r="T650">
            <v>0</v>
          </cell>
        </row>
        <row r="650">
          <cell r="W650">
            <v>19718611800</v>
          </cell>
          <cell r="X650" t="str">
            <v>韦懿</v>
          </cell>
          <cell r="Y650">
            <v>16631763309</v>
          </cell>
        </row>
        <row r="650">
          <cell r="AA650" t="str">
            <v>2025年四月</v>
          </cell>
          <cell r="AB650" t="str">
            <v>中捷职业技术学校</v>
          </cell>
          <cell r="AC650" t="str">
            <v>机电一体化</v>
          </cell>
        </row>
        <row r="650">
          <cell r="AM650" t="str">
            <v>2007-12-15</v>
          </cell>
          <cell r="AN650">
            <v>17</v>
          </cell>
        </row>
        <row r="650">
          <cell r="AQ650" t="str">
            <v>河北省黄骅市中捷农场十五队33号</v>
          </cell>
        </row>
        <row r="651">
          <cell r="C651" t="str">
            <v>武锦德</v>
          </cell>
          <cell r="D651" t="str">
            <v>男</v>
          </cell>
          <cell r="E651" t="str">
            <v>前台</v>
          </cell>
          <cell r="F651" t="str">
            <v>河北光华荣昌汽车部件有限公司</v>
          </cell>
          <cell r="G651" t="str">
            <v>座椅事业一部--座椅厂</v>
          </cell>
          <cell r="H651" t="str">
            <v>座椅总装车间</v>
          </cell>
          <cell r="I651" t="str">
            <v>组装工</v>
          </cell>
          <cell r="J651" t="str">
            <v>/</v>
          </cell>
          <cell r="K651" t="str">
            <v>河北</v>
          </cell>
          <cell r="L651" t="str">
            <v>天津宏达翔科技有限公司</v>
          </cell>
          <cell r="M651" t="str">
            <v>劳务派遣</v>
          </cell>
          <cell r="N651" t="str">
            <v>否</v>
          </cell>
          <cell r="O651" t="str">
            <v>否</v>
          </cell>
          <cell r="P651" t="str">
            <v>劳务派遣</v>
          </cell>
          <cell r="Q651" t="str">
            <v>生产类</v>
          </cell>
          <cell r="R651" t="str">
            <v>直接人员</v>
          </cell>
          <cell r="S651">
            <v>45922</v>
          </cell>
          <cell r="T651">
            <v>0</v>
          </cell>
        </row>
        <row r="651">
          <cell r="W651">
            <v>18536435989</v>
          </cell>
          <cell r="X651" t="str">
            <v>刘贵平</v>
          </cell>
          <cell r="Y651">
            <v>18435389077</v>
          </cell>
          <cell r="Z651" t="str">
            <v> 初中</v>
          </cell>
          <cell r="AA651">
            <v>2000</v>
          </cell>
          <cell r="AB651" t="str">
            <v>南娄中学</v>
          </cell>
        </row>
        <row r="651">
          <cell r="AJ651" t="str">
            <v>汉</v>
          </cell>
          <cell r="AK651" t="str">
            <v>群众</v>
          </cell>
          <cell r="AL651" t="str">
            <v>已婚</v>
          </cell>
          <cell r="AM651" t="str">
            <v>1982-02-25</v>
          </cell>
          <cell r="AN651">
            <v>43</v>
          </cell>
          <cell r="AO651">
            <v>2000</v>
          </cell>
          <cell r="AP651" t="str">
            <v>山西</v>
          </cell>
          <cell r="AQ651" t="str">
            <v>山西省盂县南娄镇下曹村423号</v>
          </cell>
        </row>
        <row r="652">
          <cell r="C652" t="str">
            <v>王英圳</v>
          </cell>
          <cell r="D652" t="str">
            <v>男</v>
          </cell>
          <cell r="E652" t="str">
            <v>前台</v>
          </cell>
          <cell r="F652" t="str">
            <v>河北光华荣昌汽车部件有限公司</v>
          </cell>
          <cell r="G652" t="str">
            <v>座椅事业一部--金属件厂</v>
          </cell>
          <cell r="H652" t="str">
            <v>制造技术部-质量工艺科</v>
          </cell>
          <cell r="I652" t="str">
            <v>焊接质检</v>
          </cell>
          <cell r="J652" t="str">
            <v>/</v>
          </cell>
          <cell r="K652" t="str">
            <v>河北</v>
          </cell>
          <cell r="L652" t="str">
            <v>沧州鸿创人力资源服务有限公司</v>
          </cell>
          <cell r="M652" t="str">
            <v>劳务派遣</v>
          </cell>
          <cell r="N652" t="str">
            <v>否</v>
          </cell>
          <cell r="O652" t="str">
            <v>否</v>
          </cell>
          <cell r="P652" t="str">
            <v>劳务派遣</v>
          </cell>
          <cell r="Q652" t="str">
            <v>生产类</v>
          </cell>
          <cell r="R652" t="str">
            <v>直接人员</v>
          </cell>
          <cell r="S652">
            <v>45926</v>
          </cell>
          <cell r="T652">
            <v>0</v>
          </cell>
        </row>
        <row r="652">
          <cell r="W652">
            <v>17631757322</v>
          </cell>
        </row>
        <row r="652">
          <cell r="AM652" t="str">
            <v>2007-08-10</v>
          </cell>
          <cell r="AN652">
            <v>18</v>
          </cell>
        </row>
        <row r="652">
          <cell r="AQ652" t="str">
            <v>河北省黄骅市旧城镇大六间房村203号</v>
          </cell>
        </row>
        <row r="653">
          <cell r="C653" t="str">
            <v>张孟荣</v>
          </cell>
          <cell r="D653" t="str">
            <v>女</v>
          </cell>
          <cell r="E653" t="str">
            <v>前台</v>
          </cell>
          <cell r="F653" t="str">
            <v>河北光华荣昌汽车部件有限公司</v>
          </cell>
          <cell r="G653" t="str">
            <v>座椅事业一部--座椅厂</v>
          </cell>
          <cell r="H653" t="str">
            <v>发泡车间</v>
          </cell>
          <cell r="I653" t="str">
            <v>发泡工</v>
          </cell>
          <cell r="J653" t="str">
            <v>/</v>
          </cell>
          <cell r="K653" t="str">
            <v>河北</v>
          </cell>
          <cell r="L653" t="str">
            <v>天津宏达翔科技有限公司</v>
          </cell>
          <cell r="M653" t="str">
            <v>劳务派遣</v>
          </cell>
          <cell r="N653" t="str">
            <v>否</v>
          </cell>
          <cell r="O653" t="str">
            <v>否</v>
          </cell>
          <cell r="P653" t="str">
            <v>临时工</v>
          </cell>
          <cell r="Q653" t="str">
            <v>生产类</v>
          </cell>
          <cell r="R653" t="str">
            <v>直接人员</v>
          </cell>
          <cell r="S653">
            <v>45895</v>
          </cell>
          <cell r="T653">
            <v>0</v>
          </cell>
        </row>
        <row r="653">
          <cell r="W653">
            <v>17331726911</v>
          </cell>
          <cell r="X653" t="str">
            <v>张梦</v>
          </cell>
          <cell r="Y653">
            <v>13605348497</v>
          </cell>
          <cell r="Z653" t="str">
            <v>初中</v>
          </cell>
          <cell r="AA653">
            <v>1990</v>
          </cell>
          <cell r="AB653" t="str">
            <v>吕桥中学</v>
          </cell>
        </row>
        <row r="653">
          <cell r="AE653" t="str">
            <v>初中</v>
          </cell>
          <cell r="AF653">
            <v>1990</v>
          </cell>
          <cell r="AG653" t="str">
            <v>吕桥中学</v>
          </cell>
        </row>
        <row r="653">
          <cell r="AJ653" t="str">
            <v>汉</v>
          </cell>
          <cell r="AK653" t="str">
            <v>群众</v>
          </cell>
          <cell r="AL653" t="str">
            <v>已婚</v>
          </cell>
          <cell r="AM653" t="str">
            <v>1974-11-12</v>
          </cell>
          <cell r="AN653">
            <v>51</v>
          </cell>
        </row>
        <row r="653">
          <cell r="AQ653" t="str">
            <v>河北省黄骅市吕桥镇
幸福村018号</v>
          </cell>
        </row>
        <row r="654">
          <cell r="C654" t="str">
            <v>王金怀</v>
          </cell>
          <cell r="D654" t="str">
            <v>男</v>
          </cell>
          <cell r="E654" t="str">
            <v>前台</v>
          </cell>
          <cell r="F654" t="str">
            <v>河北光华荣昌汽车部件有限公司</v>
          </cell>
          <cell r="G654" t="str">
            <v>座椅事业一部--金属件厂</v>
          </cell>
          <cell r="H654" t="str">
            <v>冲压弯管车间</v>
          </cell>
          <cell r="I654" t="str">
            <v>冲压工</v>
          </cell>
          <cell r="J654" t="str">
            <v>/</v>
          </cell>
          <cell r="K654" t="str">
            <v>河北</v>
          </cell>
          <cell r="L654" t="str">
            <v>河北工厂</v>
          </cell>
          <cell r="M654" t="str">
            <v>劳动合同</v>
          </cell>
          <cell r="N654" t="str">
            <v>是</v>
          </cell>
          <cell r="O654" t="str">
            <v>否</v>
          </cell>
          <cell r="P654" t="str">
            <v>正式工</v>
          </cell>
          <cell r="Q654" t="str">
            <v>生产类</v>
          </cell>
          <cell r="R654" t="str">
            <v>直接人员</v>
          </cell>
          <cell r="S654">
            <v>45946</v>
          </cell>
        </row>
        <row r="654">
          <cell r="W654">
            <v>17331752959</v>
          </cell>
          <cell r="X654" t="str">
            <v>王金强</v>
          </cell>
          <cell r="Y654">
            <v>18831775461</v>
          </cell>
          <cell r="Z654" t="str">
            <v>初中</v>
          </cell>
        </row>
        <row r="654">
          <cell r="AE654" t="str">
            <v>初中</v>
          </cell>
        </row>
        <row r="654">
          <cell r="AJ654" t="str">
            <v>汉</v>
          </cell>
          <cell r="AK654" t="str">
            <v>群众</v>
          </cell>
          <cell r="AL654" t="str">
            <v>已婚</v>
          </cell>
          <cell r="AM654" t="str">
            <v>1972-12-25</v>
          </cell>
          <cell r="AN654">
            <v>52</v>
          </cell>
          <cell r="AO654">
            <v>36557</v>
          </cell>
          <cell r="AP654" t="str">
            <v>河北</v>
          </cell>
          <cell r="AQ654" t="str">
            <v>河北省沧州市海兴县小山乡赵高村188号</v>
          </cell>
        </row>
        <row r="655">
          <cell r="C655" t="str">
            <v>高春龙</v>
          </cell>
          <cell r="D655" t="str">
            <v>男</v>
          </cell>
          <cell r="E655" t="str">
            <v>前台</v>
          </cell>
          <cell r="F655" t="str">
            <v>河北光华荣昌汽车部件有限公司</v>
          </cell>
          <cell r="G655" t="str">
            <v>座椅事业一部--座椅厂</v>
          </cell>
          <cell r="H655" t="str">
            <v>发泡车间</v>
          </cell>
          <cell r="I655" t="str">
            <v>发泡工</v>
          </cell>
          <cell r="J655" t="str">
            <v>/</v>
          </cell>
          <cell r="K655" t="str">
            <v>河北</v>
          </cell>
          <cell r="L655" t="str">
            <v>河北工厂</v>
          </cell>
          <cell r="M655" t="str">
            <v>劳动合同</v>
          </cell>
          <cell r="N655" t="str">
            <v>是</v>
          </cell>
          <cell r="O655" t="str">
            <v>否</v>
          </cell>
          <cell r="P655" t="str">
            <v>正式工</v>
          </cell>
          <cell r="Q655" t="str">
            <v>生产类</v>
          </cell>
          <cell r="R655" t="str">
            <v>直接人员</v>
          </cell>
          <cell r="S655">
            <v>45947</v>
          </cell>
        </row>
        <row r="655">
          <cell r="W655">
            <v>17695632969</v>
          </cell>
          <cell r="X655" t="str">
            <v>高振邦</v>
          </cell>
          <cell r="Y655">
            <v>13652042983</v>
          </cell>
          <cell r="Z655" t="str">
            <v>初中</v>
          </cell>
        </row>
        <row r="655">
          <cell r="AE655" t="str">
            <v>初中</v>
          </cell>
        </row>
        <row r="655">
          <cell r="AJ655" t="str">
            <v>汉</v>
          </cell>
          <cell r="AK655" t="str">
            <v>群众</v>
          </cell>
          <cell r="AL655" t="str">
            <v>已婚</v>
          </cell>
          <cell r="AM655" t="str">
            <v>1988-07-06</v>
          </cell>
          <cell r="AN655">
            <v>37</v>
          </cell>
          <cell r="AO655">
            <v>39448</v>
          </cell>
          <cell r="AP655" t="str">
            <v>河北</v>
          </cell>
          <cell r="AQ655" t="str">
            <v>河北省黄骅市南排河镇歧口村4283号</v>
          </cell>
        </row>
        <row r="656">
          <cell r="C656" t="str">
            <v>李术峰</v>
          </cell>
          <cell r="D656" t="str">
            <v>男</v>
          </cell>
          <cell r="E656" t="str">
            <v>前台</v>
          </cell>
          <cell r="F656" t="str">
            <v>河北光华荣昌汽车部件有限公司</v>
          </cell>
          <cell r="G656" t="str">
            <v>座椅事业一部--座椅厂</v>
          </cell>
          <cell r="H656" t="str">
            <v>座椅总装车间</v>
          </cell>
          <cell r="I656" t="str">
            <v>组装工</v>
          </cell>
          <cell r="J656" t="str">
            <v>/</v>
          </cell>
          <cell r="K656" t="str">
            <v>河北</v>
          </cell>
          <cell r="L656" t="str">
            <v>沧州鸿创人力资源服务有限公司</v>
          </cell>
          <cell r="M656" t="str">
            <v>劳务派遣</v>
          </cell>
          <cell r="N656" t="str">
            <v>否</v>
          </cell>
          <cell r="O656" t="str">
            <v>否</v>
          </cell>
          <cell r="P656" t="str">
            <v>劳务派遣</v>
          </cell>
          <cell r="Q656" t="str">
            <v>生产类</v>
          </cell>
          <cell r="R656" t="str">
            <v>直接人员</v>
          </cell>
          <cell r="S656">
            <v>45938</v>
          </cell>
        </row>
        <row r="656">
          <cell r="W656">
            <v>18031758485</v>
          </cell>
        </row>
        <row r="657">
          <cell r="C657" t="str">
            <v>宗春友</v>
          </cell>
          <cell r="D657" t="str">
            <v>男</v>
          </cell>
          <cell r="E657" t="str">
            <v>前台</v>
          </cell>
          <cell r="F657" t="str">
            <v>河北光华荣昌汽车部件有限公司</v>
          </cell>
          <cell r="G657" t="str">
            <v>座椅事业一部--金属件厂</v>
          </cell>
          <cell r="H657" t="str">
            <v>焊接车间</v>
          </cell>
          <cell r="I657" t="str">
            <v>摆件工</v>
          </cell>
          <cell r="J657" t="str">
            <v>/</v>
          </cell>
          <cell r="K657" t="str">
            <v>河北</v>
          </cell>
          <cell r="L657" t="str">
            <v>沧州鸿创人力资源服务有限公司</v>
          </cell>
          <cell r="M657" t="str">
            <v>劳务派遣</v>
          </cell>
          <cell r="N657" t="str">
            <v>否</v>
          </cell>
          <cell r="O657" t="str">
            <v>否</v>
          </cell>
          <cell r="P657" t="str">
            <v>临时工</v>
          </cell>
          <cell r="Q657" t="str">
            <v>生产类</v>
          </cell>
          <cell r="R657" t="str">
            <v>直接人员</v>
          </cell>
          <cell r="S657">
            <v>45937</v>
          </cell>
        </row>
        <row r="657">
          <cell r="W657">
            <v>13103277870</v>
          </cell>
        </row>
        <row r="658">
          <cell r="C658" t="str">
            <v>商恩强</v>
          </cell>
          <cell r="D658" t="str">
            <v>男</v>
          </cell>
          <cell r="E658" t="str">
            <v>前台</v>
          </cell>
          <cell r="F658" t="str">
            <v>河北光华荣昌汽车部件有限公司</v>
          </cell>
          <cell r="G658" t="str">
            <v>座椅事业一部--金属件厂</v>
          </cell>
          <cell r="H658" t="str">
            <v>焊接车间</v>
          </cell>
          <cell r="I658" t="str">
            <v>焊工</v>
          </cell>
          <cell r="J658" t="str">
            <v>/</v>
          </cell>
          <cell r="K658" t="str">
            <v>河北</v>
          </cell>
          <cell r="L658" t="str">
            <v>沧州众智鑫成人力资源服务有限公司</v>
          </cell>
          <cell r="M658" t="str">
            <v>劳务派遣</v>
          </cell>
          <cell r="N658" t="str">
            <v>否</v>
          </cell>
          <cell r="O658" t="str">
            <v>否</v>
          </cell>
          <cell r="P658" t="str">
            <v>劳务派遣</v>
          </cell>
          <cell r="Q658" t="str">
            <v>生产类</v>
          </cell>
          <cell r="R658" t="str">
            <v>直接人员</v>
          </cell>
          <cell r="S658">
            <v>45948</v>
          </cell>
        </row>
        <row r="658">
          <cell r="W658">
            <v>18731762153</v>
          </cell>
        </row>
        <row r="658">
          <cell r="AM658" t="str">
            <v/>
          </cell>
          <cell r="AN658" t="e">
            <v>#VALUE!</v>
          </cell>
        </row>
        <row r="659">
          <cell r="C659" t="str">
            <v>张玉玺</v>
          </cell>
          <cell r="D659" t="str">
            <v>男</v>
          </cell>
          <cell r="E659" t="str">
            <v>前台</v>
          </cell>
          <cell r="F659" t="str">
            <v>河北光华荣昌汽车部件有限公司</v>
          </cell>
          <cell r="G659" t="str">
            <v>座椅事业一部--金属件厂</v>
          </cell>
          <cell r="H659" t="str">
            <v>焊接车间</v>
          </cell>
          <cell r="I659" t="str">
            <v>焊工</v>
          </cell>
          <cell r="J659" t="str">
            <v>/</v>
          </cell>
          <cell r="K659" t="str">
            <v>河北</v>
          </cell>
          <cell r="L659" t="str">
            <v>沧州众智鑫成人力资源服务有限公司</v>
          </cell>
          <cell r="M659" t="str">
            <v>劳务派遣</v>
          </cell>
          <cell r="N659" t="str">
            <v>否</v>
          </cell>
          <cell r="O659" t="str">
            <v>否</v>
          </cell>
          <cell r="P659" t="str">
            <v>劳务派遣</v>
          </cell>
          <cell r="Q659" t="str">
            <v>生产类</v>
          </cell>
          <cell r="R659" t="str">
            <v>直接人员</v>
          </cell>
          <cell r="S659">
            <v>45948</v>
          </cell>
        </row>
        <row r="659">
          <cell r="W659">
            <v>15831879337</v>
          </cell>
        </row>
        <row r="659">
          <cell r="AM659" t="str">
            <v/>
          </cell>
          <cell r="AN659" t="e">
            <v>#VALUE!</v>
          </cell>
        </row>
        <row r="660">
          <cell r="C660" t="str">
            <v>刘金岗</v>
          </cell>
          <cell r="D660" t="str">
            <v>男</v>
          </cell>
          <cell r="E660" t="str">
            <v>前台</v>
          </cell>
          <cell r="F660" t="str">
            <v>河北光华荣昌汽车部件有限公司</v>
          </cell>
          <cell r="G660" t="str">
            <v>座椅事业一部--金属件厂</v>
          </cell>
          <cell r="H660" t="str">
            <v>冲压弯管车间</v>
          </cell>
          <cell r="I660" t="str">
            <v>焊工</v>
          </cell>
          <cell r="J660" t="str">
            <v>/</v>
          </cell>
          <cell r="K660" t="str">
            <v>河北</v>
          </cell>
          <cell r="L660" t="str">
            <v>天津宏达翔科技有限公司</v>
          </cell>
          <cell r="M660" t="str">
            <v>劳务派遣</v>
          </cell>
          <cell r="N660" t="str">
            <v>否</v>
          </cell>
          <cell r="O660" t="str">
            <v>否</v>
          </cell>
          <cell r="P660" t="str">
            <v>劳务派遣</v>
          </cell>
          <cell r="Q660" t="str">
            <v>生产类</v>
          </cell>
          <cell r="R660" t="str">
            <v>直接人员</v>
          </cell>
          <cell r="S660">
            <v>45852</v>
          </cell>
          <cell r="T660">
            <v>0</v>
          </cell>
          <cell r="U660">
            <v>45870</v>
          </cell>
          <cell r="V660" t="str">
            <v>调入</v>
          </cell>
          <cell r="W660">
            <v>15932728653</v>
          </cell>
          <cell r="X660" t="str">
            <v>韩莉</v>
          </cell>
          <cell r="Y660">
            <v>13373173101</v>
          </cell>
          <cell r="Z660" t="str">
            <v>初中</v>
          </cell>
          <cell r="AA660">
            <v>2004</v>
          </cell>
          <cell r="AB660" t="str">
            <v>常郭中学</v>
          </cell>
        </row>
        <row r="660">
          <cell r="AJ660" t="str">
            <v>汉</v>
          </cell>
          <cell r="AK660" t="str">
            <v>群众</v>
          </cell>
          <cell r="AL660" t="str">
            <v>已婚</v>
          </cell>
          <cell r="AM660" t="str">
            <v>1987-08-12</v>
          </cell>
          <cell r="AN660">
            <v>38</v>
          </cell>
          <cell r="AO660">
            <v>2009</v>
          </cell>
        </row>
        <row r="660">
          <cell r="AQ660" t="str">
            <v>河北省黄骅市常郭镇常郭村648号</v>
          </cell>
        </row>
        <row r="661">
          <cell r="C661" t="str">
            <v>牟汝静</v>
          </cell>
          <cell r="D661" t="str">
            <v>女</v>
          </cell>
          <cell r="E661" t="str">
            <v>前台</v>
          </cell>
          <cell r="F661" t="str">
            <v>河北光华荣昌汽车部件有限公司</v>
          </cell>
          <cell r="G661" t="str">
            <v>座椅事业一部--座椅厂</v>
          </cell>
          <cell r="H661" t="str">
            <v>发泡车间</v>
          </cell>
          <cell r="I661" t="str">
            <v>发泡工</v>
          </cell>
          <cell r="J661" t="str">
            <v>/</v>
          </cell>
          <cell r="K661" t="str">
            <v>河北</v>
          </cell>
          <cell r="L661" t="str">
            <v>联业人力</v>
          </cell>
          <cell r="M661" t="str">
            <v>劳务派遣</v>
          </cell>
          <cell r="N661" t="str">
            <v>否</v>
          </cell>
          <cell r="O661" t="str">
            <v>否</v>
          </cell>
          <cell r="P661" t="str">
            <v>劳务派遣</v>
          </cell>
          <cell r="Q661" t="str">
            <v>生产类</v>
          </cell>
          <cell r="R661" t="str">
            <v>直接人员</v>
          </cell>
          <cell r="S661">
            <v>45945</v>
          </cell>
        </row>
        <row r="661">
          <cell r="W661">
            <v>13833724199</v>
          </cell>
        </row>
        <row r="661">
          <cell r="AM661" t="str">
            <v/>
          </cell>
          <cell r="AN661" t="e">
            <v>#VALUE!</v>
          </cell>
        </row>
        <row r="662">
          <cell r="C662" t="str">
            <v>刘烁</v>
          </cell>
          <cell r="D662" t="str">
            <v>男</v>
          </cell>
          <cell r="E662" t="str">
            <v>前台</v>
          </cell>
          <cell r="F662" t="str">
            <v>河北光华荣昌汽车部件有限公司</v>
          </cell>
          <cell r="G662" t="str">
            <v>座椅事业一部--座椅厂</v>
          </cell>
          <cell r="H662" t="str">
            <v>发泡车间</v>
          </cell>
          <cell r="I662" t="str">
            <v>发泡工</v>
          </cell>
          <cell r="J662" t="str">
            <v>/</v>
          </cell>
          <cell r="K662" t="str">
            <v>河北</v>
          </cell>
          <cell r="L662" t="str">
            <v>联业人力</v>
          </cell>
          <cell r="M662" t="str">
            <v>劳务派遣</v>
          </cell>
          <cell r="N662" t="str">
            <v>否</v>
          </cell>
          <cell r="O662" t="str">
            <v>否</v>
          </cell>
          <cell r="P662" t="str">
            <v>劳务派遣</v>
          </cell>
          <cell r="Q662" t="str">
            <v>生产类</v>
          </cell>
          <cell r="R662" t="str">
            <v>直接人员</v>
          </cell>
          <cell r="S662">
            <v>45940</v>
          </cell>
        </row>
        <row r="662">
          <cell r="W662">
            <v>13323071010</v>
          </cell>
        </row>
        <row r="662">
          <cell r="AM662" t="str">
            <v/>
          </cell>
          <cell r="AN662" t="e">
            <v>#VALUE!</v>
          </cell>
        </row>
        <row r="663">
          <cell r="C663" t="str">
            <v>韩宗翰</v>
          </cell>
          <cell r="D663" t="str">
            <v>男</v>
          </cell>
          <cell r="E663" t="str">
            <v>前台</v>
          </cell>
          <cell r="F663" t="str">
            <v>河北光华荣昌汽车部件有限公司</v>
          </cell>
          <cell r="G663" t="str">
            <v>座椅事业一部--金属件厂</v>
          </cell>
          <cell r="H663" t="str">
            <v>焊接车间</v>
          </cell>
          <cell r="I663" t="str">
            <v>摆件工</v>
          </cell>
          <cell r="J663" t="str">
            <v>/</v>
          </cell>
          <cell r="K663" t="str">
            <v>河北</v>
          </cell>
          <cell r="L663" t="str">
            <v>沧州鸿创人力资源服务有限公司</v>
          </cell>
          <cell r="M663" t="str">
            <v>劳务派遣</v>
          </cell>
          <cell r="N663" t="str">
            <v>否</v>
          </cell>
          <cell r="O663" t="str">
            <v>否</v>
          </cell>
          <cell r="P663" t="str">
            <v>劳务派遣</v>
          </cell>
          <cell r="Q663" t="str">
            <v>生产类</v>
          </cell>
          <cell r="R663" t="str">
            <v>直接人员</v>
          </cell>
          <cell r="S663">
            <v>45939</v>
          </cell>
        </row>
        <row r="663">
          <cell r="W663">
            <v>19831777357</v>
          </cell>
        </row>
        <row r="663">
          <cell r="AM663" t="str">
            <v/>
          </cell>
          <cell r="AN663" t="e">
            <v>#VALUE!</v>
          </cell>
        </row>
        <row r="664">
          <cell r="C664" t="str">
            <v>刘昊轩</v>
          </cell>
          <cell r="D664" t="str">
            <v>男</v>
          </cell>
          <cell r="E664" t="str">
            <v>前台</v>
          </cell>
          <cell r="F664" t="str">
            <v>河北光华荣昌汽车部件有限公司</v>
          </cell>
          <cell r="G664" t="str">
            <v>座椅事业一部--金属件厂</v>
          </cell>
          <cell r="H664" t="str">
            <v>底座装配车间</v>
          </cell>
          <cell r="I664" t="str">
            <v>组装工</v>
          </cell>
          <cell r="J664" t="str">
            <v>/</v>
          </cell>
          <cell r="K664" t="str">
            <v>河北</v>
          </cell>
          <cell r="L664" t="str">
            <v>沧州众智鑫成人力资源服务有限公司</v>
          </cell>
          <cell r="M664" t="str">
            <v>劳务派遣</v>
          </cell>
          <cell r="N664" t="str">
            <v>否</v>
          </cell>
          <cell r="O664" t="str">
            <v>否</v>
          </cell>
          <cell r="P664" t="str">
            <v>劳务派遣</v>
          </cell>
          <cell r="Q664" t="str">
            <v>生产类</v>
          </cell>
          <cell r="R664" t="str">
            <v>直接人员</v>
          </cell>
          <cell r="S664">
            <v>45939</v>
          </cell>
        </row>
        <row r="664">
          <cell r="W664">
            <v>13487000043</v>
          </cell>
        </row>
        <row r="664">
          <cell r="AM664" t="str">
            <v/>
          </cell>
          <cell r="AN664" t="e">
            <v>#VALUE!</v>
          </cell>
        </row>
        <row r="665">
          <cell r="C665" t="str">
            <v>牛振硕</v>
          </cell>
          <cell r="D665" t="str">
            <v>男</v>
          </cell>
          <cell r="E665" t="str">
            <v>前台</v>
          </cell>
          <cell r="F665" t="str">
            <v>河北光华荣昌汽车部件有限公司</v>
          </cell>
          <cell r="G665" t="str">
            <v>座椅事业一部--金属件厂</v>
          </cell>
          <cell r="H665" t="str">
            <v>冲压弯管车间</v>
          </cell>
          <cell r="I665" t="str">
            <v>冲压工</v>
          </cell>
          <cell r="J665" t="str">
            <v>/</v>
          </cell>
          <cell r="K665" t="str">
            <v>河北</v>
          </cell>
          <cell r="L665" t="str">
            <v>沧州众智鑫成人力资源服务有限公司</v>
          </cell>
          <cell r="M665" t="str">
            <v>劳务派遣</v>
          </cell>
          <cell r="N665" t="str">
            <v>否</v>
          </cell>
          <cell r="O665" t="str">
            <v>否</v>
          </cell>
          <cell r="P665" t="str">
            <v>劳务派遣</v>
          </cell>
          <cell r="Q665" t="str">
            <v>生产类</v>
          </cell>
          <cell r="R665" t="str">
            <v>直接人员</v>
          </cell>
          <cell r="S665">
            <v>45939</v>
          </cell>
        </row>
        <row r="665">
          <cell r="W665">
            <v>19211403214</v>
          </cell>
        </row>
        <row r="665">
          <cell r="AM665" t="str">
            <v/>
          </cell>
          <cell r="AN665" t="e">
            <v>#VALUE!</v>
          </cell>
        </row>
        <row r="666">
          <cell r="C666" t="str">
            <v>王磊</v>
          </cell>
          <cell r="D666" t="str">
            <v>男</v>
          </cell>
          <cell r="E666" t="str">
            <v>前台</v>
          </cell>
          <cell r="F666" t="str">
            <v>河北光华荣昌汽车部件有限公司</v>
          </cell>
          <cell r="G666" t="str">
            <v>座椅事业一部--座椅厂</v>
          </cell>
          <cell r="H666" t="str">
            <v>座椅总装车间</v>
          </cell>
          <cell r="I666" t="str">
            <v>组装工</v>
          </cell>
          <cell r="J666" t="str">
            <v>/</v>
          </cell>
          <cell r="K666" t="str">
            <v>河北</v>
          </cell>
          <cell r="L666" t="str">
            <v>天津宏达翔科技有限公司</v>
          </cell>
          <cell r="M666" t="str">
            <v>劳务派遣</v>
          </cell>
          <cell r="N666" t="str">
            <v>否</v>
          </cell>
          <cell r="O666" t="str">
            <v>否</v>
          </cell>
          <cell r="P666" t="str">
            <v>劳务派遣</v>
          </cell>
          <cell r="Q666" t="str">
            <v>生产类</v>
          </cell>
          <cell r="R666" t="str">
            <v>直接人员</v>
          </cell>
          <cell r="S666">
            <v>45933</v>
          </cell>
        </row>
        <row r="666">
          <cell r="W666">
            <v>18233766633</v>
          </cell>
        </row>
        <row r="666">
          <cell r="AM666" t="str">
            <v/>
          </cell>
          <cell r="AN666" t="e">
            <v>#VALUE!</v>
          </cell>
        </row>
        <row r="667">
          <cell r="C667" t="str">
            <v>刘树烨</v>
          </cell>
          <cell r="D667" t="str">
            <v>男</v>
          </cell>
          <cell r="E667" t="str">
            <v>前台</v>
          </cell>
          <cell r="F667" t="str">
            <v>河北光华荣昌汽车部件有限公司</v>
          </cell>
          <cell r="G667" t="str">
            <v>座椅事业一部--座椅厂</v>
          </cell>
          <cell r="H667" t="str">
            <v>座椅总装车间</v>
          </cell>
          <cell r="I667" t="str">
            <v>组装工</v>
          </cell>
          <cell r="J667" t="str">
            <v>/</v>
          </cell>
          <cell r="K667" t="str">
            <v>河北</v>
          </cell>
          <cell r="L667" t="str">
            <v>天津宏达翔科技有限公司</v>
          </cell>
          <cell r="M667" t="str">
            <v>劳动合同</v>
          </cell>
          <cell r="N667" t="str">
            <v>是</v>
          </cell>
          <cell r="O667" t="str">
            <v>否</v>
          </cell>
          <cell r="P667" t="str">
            <v>劳务派遣</v>
          </cell>
          <cell r="Q667" t="str">
            <v>生产类</v>
          </cell>
          <cell r="R667" t="str">
            <v>直接人员</v>
          </cell>
          <cell r="S667">
            <v>45901</v>
          </cell>
          <cell r="T667">
            <v>0</v>
          </cell>
        </row>
        <row r="667">
          <cell r="W667">
            <v>19718626207</v>
          </cell>
          <cell r="X667" t="str">
            <v>赵田</v>
          </cell>
          <cell r="Y667">
            <v>17736767060</v>
          </cell>
          <cell r="Z667" t="str">
            <v>中专</v>
          </cell>
          <cell r="AA667" t="str">
            <v>2025.05.04</v>
          </cell>
          <cell r="AB667" t="str">
            <v>沧州技师学院</v>
          </cell>
        </row>
        <row r="667">
          <cell r="AJ667" t="str">
            <v>汉</v>
          </cell>
          <cell r="AK667" t="str">
            <v>群众</v>
          </cell>
          <cell r="AL667" t="str">
            <v>未婚</v>
          </cell>
          <cell r="AM667" t="str">
            <v>2008-10-05</v>
          </cell>
          <cell r="AN667">
            <v>17</v>
          </cell>
        </row>
        <row r="667">
          <cell r="AQ667" t="str">
            <v>河北省黄骅市黄骅镇
关帝庙村43号</v>
          </cell>
        </row>
        <row r="668">
          <cell r="C668" t="str">
            <v>王浩哲</v>
          </cell>
          <cell r="D668" t="str">
            <v>男</v>
          </cell>
          <cell r="E668" t="str">
            <v>前台</v>
          </cell>
          <cell r="F668" t="str">
            <v>河北光华荣昌汽车部件有限公司</v>
          </cell>
          <cell r="G668" t="str">
            <v>座椅事业一部--金属件厂</v>
          </cell>
          <cell r="H668" t="str">
            <v>底座装配车间</v>
          </cell>
          <cell r="I668" t="str">
            <v>组装工</v>
          </cell>
          <cell r="J668" t="str">
            <v>/</v>
          </cell>
          <cell r="K668" t="str">
            <v>河北</v>
          </cell>
          <cell r="L668" t="str">
            <v>沧州众智鑫成人力资源服务有限公司</v>
          </cell>
          <cell r="M668" t="str">
            <v>劳务派遣</v>
          </cell>
          <cell r="N668" t="str">
            <v>否</v>
          </cell>
          <cell r="O668" t="str">
            <v>否</v>
          </cell>
          <cell r="P668" t="str">
            <v>劳务派遣</v>
          </cell>
          <cell r="Q668" t="str">
            <v>生产类</v>
          </cell>
          <cell r="R668" t="str">
            <v>直接人员</v>
          </cell>
          <cell r="S668">
            <v>45907</v>
          </cell>
          <cell r="T668">
            <v>0</v>
          </cell>
        </row>
        <row r="668">
          <cell r="W668">
            <v>13231775200</v>
          </cell>
          <cell r="X668" t="str">
            <v>王福来</v>
          </cell>
          <cell r="Y668">
            <v>15612787786</v>
          </cell>
        </row>
        <row r="668">
          <cell r="AM668" t="str">
            <v>2005-10-21</v>
          </cell>
          <cell r="AN668">
            <v>20</v>
          </cell>
        </row>
        <row r="668">
          <cell r="AQ668" t="str">
            <v>河北省沧州市孟村回族自治县高寨镇大许孝子村24号</v>
          </cell>
        </row>
        <row r="669">
          <cell r="C669" t="str">
            <v>孙一顺</v>
          </cell>
          <cell r="D669" t="str">
            <v>男</v>
          </cell>
          <cell r="E669" t="str">
            <v>前台</v>
          </cell>
          <cell r="F669" t="str">
            <v>河北光华荣昌汽车部件有限公司</v>
          </cell>
          <cell r="G669" t="str">
            <v>座椅事业一部--座椅厂</v>
          </cell>
          <cell r="H669" t="str">
            <v>发泡车间</v>
          </cell>
          <cell r="I669" t="str">
            <v>发泡工</v>
          </cell>
          <cell r="J669" t="str">
            <v>/</v>
          </cell>
          <cell r="K669" t="str">
            <v>河北</v>
          </cell>
          <cell r="L669" t="str">
            <v>联业人力</v>
          </cell>
          <cell r="M669" t="str">
            <v>劳务派遣</v>
          </cell>
          <cell r="N669" t="str">
            <v>否</v>
          </cell>
          <cell r="O669" t="str">
            <v>否</v>
          </cell>
          <cell r="P669" t="str">
            <v>劳务派遣</v>
          </cell>
          <cell r="Q669" t="str">
            <v>生产类</v>
          </cell>
          <cell r="R669" t="str">
            <v>直接人员</v>
          </cell>
          <cell r="S669">
            <v>45925</v>
          </cell>
          <cell r="T669">
            <v>0</v>
          </cell>
        </row>
        <row r="669">
          <cell r="W669">
            <v>18713711655</v>
          </cell>
        </row>
        <row r="669">
          <cell r="Y669">
            <v>18730715040</v>
          </cell>
        </row>
        <row r="669">
          <cell r="AJ669" t="str">
            <v>汉</v>
          </cell>
          <cell r="AK669" t="str">
            <v>群众</v>
          </cell>
          <cell r="AL669" t="str">
            <v>未婚</v>
          </cell>
          <cell r="AM669" t="str">
            <v>2007-02-07</v>
          </cell>
          <cell r="AN669">
            <v>18</v>
          </cell>
        </row>
        <row r="669">
          <cell r="AQ669" t="str">
            <v>河北省沧州市盐山县段庄村</v>
          </cell>
        </row>
        <row r="670">
          <cell r="C670" t="str">
            <v>李明</v>
          </cell>
          <cell r="D670" t="str">
            <v>男</v>
          </cell>
          <cell r="E670" t="str">
            <v>前台</v>
          </cell>
          <cell r="F670" t="str">
            <v>河北光华荣昌汽车部件有限公司</v>
          </cell>
          <cell r="G670" t="str">
            <v>座椅事业一部--金属件厂</v>
          </cell>
          <cell r="H670" t="str">
            <v>电泳车间</v>
          </cell>
          <cell r="I670" t="str">
            <v>挂件工</v>
          </cell>
          <cell r="J670" t="str">
            <v>/</v>
          </cell>
          <cell r="K670" t="str">
            <v>河北</v>
          </cell>
          <cell r="L670" t="str">
            <v>沧州众智鑫成人力资源服务有限公司</v>
          </cell>
          <cell r="M670" t="str">
            <v>劳务派遣</v>
          </cell>
          <cell r="N670" t="str">
            <v>否</v>
          </cell>
          <cell r="O670" t="str">
            <v>否</v>
          </cell>
          <cell r="P670" t="str">
            <v>劳务派遣</v>
          </cell>
          <cell r="Q670" t="str">
            <v>生产类</v>
          </cell>
          <cell r="R670" t="str">
            <v>直接人员</v>
          </cell>
          <cell r="S670">
            <v>45953</v>
          </cell>
        </row>
        <row r="670">
          <cell r="W670">
            <v>13082197886</v>
          </cell>
        </row>
        <row r="670">
          <cell r="AM670" t="str">
            <v/>
          </cell>
          <cell r="AN670" t="e">
            <v>#VALUE!</v>
          </cell>
        </row>
        <row r="671">
          <cell r="C671" t="str">
            <v>姜乐乐</v>
          </cell>
          <cell r="D671" t="str">
            <v>男</v>
          </cell>
          <cell r="E671" t="str">
            <v>前台</v>
          </cell>
          <cell r="F671" t="str">
            <v>河北光华荣昌汽车部件有限公司</v>
          </cell>
          <cell r="G671" t="str">
            <v>座椅事业一部--金属件厂</v>
          </cell>
          <cell r="H671" t="str">
            <v>电泳车间</v>
          </cell>
          <cell r="I671" t="str">
            <v>挂件工</v>
          </cell>
          <cell r="J671" t="str">
            <v>/</v>
          </cell>
          <cell r="K671" t="str">
            <v>河北</v>
          </cell>
          <cell r="L671" t="str">
            <v>沧州众智鑫成人力资源服务有限公司</v>
          </cell>
          <cell r="M671" t="str">
            <v>劳务派遣</v>
          </cell>
          <cell r="N671" t="str">
            <v>否</v>
          </cell>
          <cell r="O671" t="str">
            <v>否</v>
          </cell>
          <cell r="P671" t="str">
            <v>劳务派遣</v>
          </cell>
          <cell r="Q671" t="str">
            <v>生产类</v>
          </cell>
          <cell r="R671" t="str">
            <v>直接人员</v>
          </cell>
          <cell r="S671">
            <v>45953</v>
          </cell>
        </row>
        <row r="671">
          <cell r="W671">
            <v>18731791455</v>
          </cell>
          <cell r="X671" t="str">
            <v>玉兰</v>
          </cell>
          <cell r="Y671">
            <v>13292728835</v>
          </cell>
        </row>
        <row r="671">
          <cell r="AM671" t="str">
            <v>1996-11-24</v>
          </cell>
          <cell r="AN671">
            <v>29</v>
          </cell>
        </row>
        <row r="671">
          <cell r="AQ671" t="str">
            <v>河北省沧州市海兴县张会佳亭乡后潘家庵村155号</v>
          </cell>
        </row>
        <row r="672">
          <cell r="C672" t="str">
            <v>杨欢</v>
          </cell>
          <cell r="D672" t="str">
            <v>男</v>
          </cell>
          <cell r="E672" t="str">
            <v>前台</v>
          </cell>
          <cell r="F672" t="str">
            <v>河北光华荣昌汽车部件有限公司</v>
          </cell>
          <cell r="G672" t="str">
            <v>座椅事业一部--金属件厂</v>
          </cell>
          <cell r="H672" t="str">
            <v>电泳车间</v>
          </cell>
          <cell r="I672" t="str">
            <v>挂件工</v>
          </cell>
          <cell r="J672" t="str">
            <v>/</v>
          </cell>
          <cell r="K672" t="str">
            <v>河北</v>
          </cell>
          <cell r="L672" t="str">
            <v>沧州鸿创人力资源服务有限公司</v>
          </cell>
          <cell r="M672" t="str">
            <v>劳务派遣</v>
          </cell>
          <cell r="N672" t="str">
            <v>否</v>
          </cell>
          <cell r="O672" t="str">
            <v>否</v>
          </cell>
          <cell r="P672" t="str">
            <v>劳务派遣</v>
          </cell>
          <cell r="Q672" t="str">
            <v>生产类</v>
          </cell>
          <cell r="R672" t="str">
            <v>直接人员</v>
          </cell>
          <cell r="S672">
            <v>45953</v>
          </cell>
        </row>
        <row r="672">
          <cell r="W672">
            <v>15713077527</v>
          </cell>
        </row>
        <row r="672">
          <cell r="AM672" t="str">
            <v>2005-01-31</v>
          </cell>
          <cell r="AN672">
            <v>20</v>
          </cell>
        </row>
        <row r="672">
          <cell r="AQ672" t="str">
            <v>河北省黄骅市齐家务乡大王庄村164号</v>
          </cell>
        </row>
        <row r="673">
          <cell r="C673" t="str">
            <v>王福海</v>
          </cell>
          <cell r="D673" t="str">
            <v>男</v>
          </cell>
          <cell r="E673" t="str">
            <v>前台</v>
          </cell>
          <cell r="F673" t="str">
            <v>河北光华荣昌汽车部件有限公司</v>
          </cell>
          <cell r="G673" t="str">
            <v>座椅事业一部--金属件厂</v>
          </cell>
          <cell r="H673" t="str">
            <v>电泳车间</v>
          </cell>
          <cell r="I673" t="str">
            <v>挂件工</v>
          </cell>
          <cell r="J673" t="str">
            <v>/</v>
          </cell>
          <cell r="K673" t="str">
            <v>河北</v>
          </cell>
          <cell r="L673" t="str">
            <v>沧州鸿创人力资源服务有限公司</v>
          </cell>
          <cell r="M673" t="str">
            <v>劳务派遣</v>
          </cell>
          <cell r="N673" t="str">
            <v>否</v>
          </cell>
          <cell r="O673" t="str">
            <v>否</v>
          </cell>
          <cell r="P673" t="str">
            <v>劳务派遣</v>
          </cell>
          <cell r="Q673" t="str">
            <v>生产类</v>
          </cell>
          <cell r="R673" t="str">
            <v>直接人员</v>
          </cell>
          <cell r="S673">
            <v>45953</v>
          </cell>
        </row>
        <row r="673">
          <cell r="W673">
            <v>15226778376</v>
          </cell>
        </row>
        <row r="673">
          <cell r="AM673" t="str">
            <v>2004-09-18</v>
          </cell>
          <cell r="AN673">
            <v>21</v>
          </cell>
        </row>
        <row r="673">
          <cell r="AQ673" t="str">
            <v>河北省黄骅市常郭镇街东村171号</v>
          </cell>
        </row>
        <row r="674">
          <cell r="C674" t="str">
            <v>李贵荣</v>
          </cell>
          <cell r="D674" t="str">
            <v>女</v>
          </cell>
          <cell r="E674" t="str">
            <v>前台</v>
          </cell>
          <cell r="F674" t="str">
            <v>河北光华荣昌汽车部件有限公司</v>
          </cell>
          <cell r="G674" t="str">
            <v>座椅事业一部--金属件厂</v>
          </cell>
          <cell r="H674" t="str">
            <v>电泳车间</v>
          </cell>
          <cell r="I674" t="str">
            <v>挂件工</v>
          </cell>
          <cell r="J674" t="str">
            <v>/</v>
          </cell>
          <cell r="K674" t="str">
            <v>河北</v>
          </cell>
          <cell r="L674" t="str">
            <v>沧州鸿创人力资源服务有限公司</v>
          </cell>
          <cell r="M674" t="str">
            <v>劳务派遣</v>
          </cell>
          <cell r="N674" t="str">
            <v>否</v>
          </cell>
          <cell r="O674" t="str">
            <v>否</v>
          </cell>
          <cell r="P674" t="str">
            <v>劳务派遣</v>
          </cell>
          <cell r="Q674" t="str">
            <v>生产类</v>
          </cell>
          <cell r="R674" t="str">
            <v>直接人员</v>
          </cell>
          <cell r="S674">
            <v>45953</v>
          </cell>
        </row>
        <row r="674">
          <cell r="W674">
            <v>18333753913</v>
          </cell>
        </row>
        <row r="674">
          <cell r="AM674" t="str">
            <v>1975-06-06</v>
          </cell>
          <cell r="AN674">
            <v>50</v>
          </cell>
        </row>
        <row r="674">
          <cell r="AQ674" t="str">
            <v>河北省黄骅市南大港农场五分场三队96号</v>
          </cell>
        </row>
        <row r="675">
          <cell r="C675" t="str">
            <v>闫庆军</v>
          </cell>
          <cell r="D675" t="str">
            <v>男</v>
          </cell>
          <cell r="E675" t="str">
            <v>前台</v>
          </cell>
          <cell r="F675" t="str">
            <v>河北光华荣昌汽车部件有限公司</v>
          </cell>
          <cell r="G675" t="str">
            <v>座椅事业一部--金属件厂</v>
          </cell>
          <cell r="H675" t="str">
            <v>电泳车间</v>
          </cell>
          <cell r="I675" t="str">
            <v>挂件工</v>
          </cell>
          <cell r="J675" t="str">
            <v>/</v>
          </cell>
          <cell r="K675" t="str">
            <v>河北</v>
          </cell>
          <cell r="L675" t="str">
            <v>沧州鸿创人力资源服务有限公司</v>
          </cell>
          <cell r="M675" t="str">
            <v>劳务派遣</v>
          </cell>
          <cell r="N675" t="str">
            <v>否</v>
          </cell>
          <cell r="O675" t="str">
            <v>否</v>
          </cell>
          <cell r="P675" t="str">
            <v>临时工</v>
          </cell>
          <cell r="Q675" t="str">
            <v>生产类</v>
          </cell>
          <cell r="R675" t="str">
            <v>直接人员</v>
          </cell>
          <cell r="S675">
            <v>45913</v>
          </cell>
          <cell r="T675">
            <v>0</v>
          </cell>
        </row>
        <row r="675">
          <cell r="AM675" t="str">
            <v>1971-05-27</v>
          </cell>
          <cell r="AN675">
            <v>54</v>
          </cell>
        </row>
        <row r="675">
          <cell r="AQ675" t="str">
            <v>河北省黄骅市官庄乡大闫台村184号</v>
          </cell>
        </row>
        <row r="676">
          <cell r="C676" t="str">
            <v>徐淑珍</v>
          </cell>
          <cell r="D676" t="str">
            <v>女</v>
          </cell>
          <cell r="E676" t="str">
            <v>前台</v>
          </cell>
          <cell r="F676" t="str">
            <v>河北光华荣昌汽车部件有限公司</v>
          </cell>
          <cell r="G676" t="str">
            <v>座椅事业一部--金属件厂</v>
          </cell>
          <cell r="H676" t="str">
            <v>电泳车间</v>
          </cell>
          <cell r="I676" t="str">
            <v>挂件工</v>
          </cell>
          <cell r="J676" t="str">
            <v>/</v>
          </cell>
          <cell r="K676" t="str">
            <v>河北</v>
          </cell>
          <cell r="L676" t="str">
            <v>沧州鸿创人力资源服务有限公司</v>
          </cell>
          <cell r="M676" t="str">
            <v>劳务派遣</v>
          </cell>
          <cell r="N676" t="str">
            <v>否</v>
          </cell>
          <cell r="O676" t="str">
            <v>否</v>
          </cell>
          <cell r="P676" t="str">
            <v>临时工</v>
          </cell>
          <cell r="Q676" t="str">
            <v>生产类</v>
          </cell>
          <cell r="R676" t="str">
            <v>直接人员</v>
          </cell>
          <cell r="S676">
            <v>45913</v>
          </cell>
          <cell r="T676">
            <v>0</v>
          </cell>
        </row>
        <row r="676">
          <cell r="AM676" t="str">
            <v>1968-03-03</v>
          </cell>
          <cell r="AN676">
            <v>57</v>
          </cell>
        </row>
        <row r="676">
          <cell r="AQ676" t="str">
            <v>河北省黄骅市官庄乡大闫台村184号</v>
          </cell>
        </row>
        <row r="677">
          <cell r="C677" t="str">
            <v>闫科屹</v>
          </cell>
          <cell r="D677" t="str">
            <v>男</v>
          </cell>
          <cell r="E677" t="str">
            <v>前台</v>
          </cell>
          <cell r="F677" t="str">
            <v>河北光华荣昌汽车部件有限公司</v>
          </cell>
          <cell r="G677" t="str">
            <v>座椅事业一部--座椅厂</v>
          </cell>
          <cell r="H677" t="str">
            <v>座椅总装车间</v>
          </cell>
          <cell r="I677" t="str">
            <v>组装工</v>
          </cell>
          <cell r="J677" t="str">
            <v>/</v>
          </cell>
          <cell r="K677" t="str">
            <v>河北</v>
          </cell>
          <cell r="L677" t="str">
            <v>沧州众智鑫成人力资源服务有限公司</v>
          </cell>
          <cell r="M677" t="str">
            <v>劳务派遣</v>
          </cell>
          <cell r="N677" t="str">
            <v>否</v>
          </cell>
          <cell r="O677" t="str">
            <v>否</v>
          </cell>
          <cell r="P677" t="str">
            <v>临时工</v>
          </cell>
          <cell r="Q677" t="str">
            <v>生产类</v>
          </cell>
          <cell r="R677" t="str">
            <v>直接人员</v>
          </cell>
          <cell r="S677">
            <v>45913</v>
          </cell>
          <cell r="T677">
            <v>0</v>
          </cell>
        </row>
        <row r="677">
          <cell r="W677">
            <v>13111758173</v>
          </cell>
        </row>
        <row r="677">
          <cell r="AM677" t="str">
            <v>2005-06-26</v>
          </cell>
          <cell r="AN677">
            <v>20</v>
          </cell>
        </row>
        <row r="677">
          <cell r="AQ677" t="str">
            <v>吉林省柳河县安口镇长安村长安屯</v>
          </cell>
        </row>
        <row r="678">
          <cell r="C678" t="str">
            <v>范建伟</v>
          </cell>
          <cell r="D678" t="str">
            <v>男</v>
          </cell>
          <cell r="E678" t="str">
            <v>前台</v>
          </cell>
          <cell r="F678" t="str">
            <v>河北光华荣昌汽车部件有限公司</v>
          </cell>
          <cell r="G678" t="str">
            <v>座椅事业一部--座椅厂</v>
          </cell>
          <cell r="H678" t="str">
            <v>座椅总装车间</v>
          </cell>
          <cell r="I678" t="str">
            <v>组装工</v>
          </cell>
          <cell r="J678" t="str">
            <v>/</v>
          </cell>
          <cell r="K678" t="str">
            <v>河北</v>
          </cell>
          <cell r="L678" t="str">
            <v>联业人力</v>
          </cell>
          <cell r="M678" t="str">
            <v>劳务派遣</v>
          </cell>
          <cell r="N678" t="str">
            <v>否</v>
          </cell>
          <cell r="O678" t="str">
            <v>否</v>
          </cell>
          <cell r="P678" t="str">
            <v>劳务派遣</v>
          </cell>
          <cell r="Q678" t="str">
            <v>生产类</v>
          </cell>
          <cell r="R678" t="str">
            <v>直接人员</v>
          </cell>
          <cell r="S678">
            <v>45918</v>
          </cell>
          <cell r="T678">
            <v>0</v>
          </cell>
        </row>
        <row r="678">
          <cell r="W678">
            <v>13373476512</v>
          </cell>
        </row>
        <row r="678">
          <cell r="AM678" t="str">
            <v/>
          </cell>
          <cell r="AN678" t="e">
            <v>#VALUE!</v>
          </cell>
        </row>
        <row r="679">
          <cell r="C679" t="str">
            <v>王海名</v>
          </cell>
          <cell r="D679" t="str">
            <v>男</v>
          </cell>
          <cell r="E679" t="str">
            <v>前台</v>
          </cell>
          <cell r="F679" t="str">
            <v>河北光华荣昌汽车部件有限公司</v>
          </cell>
          <cell r="G679" t="str">
            <v>座椅事业一部--座椅厂</v>
          </cell>
          <cell r="H679" t="str">
            <v>座椅总装车间</v>
          </cell>
          <cell r="I679" t="str">
            <v>组装工</v>
          </cell>
          <cell r="J679" t="str">
            <v>/</v>
          </cell>
          <cell r="K679" t="str">
            <v>河北</v>
          </cell>
          <cell r="L679" t="str">
            <v>沧州鸿创人力资源服务有限公司</v>
          </cell>
          <cell r="M679" t="str">
            <v>劳务派遣</v>
          </cell>
          <cell r="N679" t="str">
            <v>否</v>
          </cell>
          <cell r="O679" t="str">
            <v>否</v>
          </cell>
          <cell r="P679" t="str">
            <v>劳务派遣</v>
          </cell>
          <cell r="Q679" t="str">
            <v>生产类</v>
          </cell>
          <cell r="R679" t="str">
            <v>直接人员</v>
          </cell>
          <cell r="S679">
            <v>45927</v>
          </cell>
          <cell r="T679">
            <v>0</v>
          </cell>
        </row>
        <row r="679">
          <cell r="W679">
            <v>13931796898</v>
          </cell>
        </row>
        <row r="679">
          <cell r="AM679" t="str">
            <v>1988-06-18</v>
          </cell>
          <cell r="AN679">
            <v>37</v>
          </cell>
        </row>
        <row r="679">
          <cell r="AQ679" t="str">
            <v>河北省黄骅市新华路海园小区18号</v>
          </cell>
        </row>
        <row r="680">
          <cell r="C680" t="str">
            <v>宋海兰</v>
          </cell>
          <cell r="D680" t="str">
            <v>女</v>
          </cell>
          <cell r="E680" t="str">
            <v>前台</v>
          </cell>
          <cell r="F680" t="str">
            <v>河北光华荣昌汽车部件有限公司</v>
          </cell>
          <cell r="G680" t="str">
            <v>座椅事业一部--金属件厂</v>
          </cell>
          <cell r="H680" t="str">
            <v>电泳车间</v>
          </cell>
          <cell r="I680" t="str">
            <v>挂件工</v>
          </cell>
          <cell r="J680" t="str">
            <v>/</v>
          </cell>
          <cell r="K680" t="str">
            <v>河北</v>
          </cell>
          <cell r="L680" t="str">
            <v>天津宏达翔科技有限公司</v>
          </cell>
          <cell r="M680" t="str">
            <v>劳务派遣</v>
          </cell>
          <cell r="N680" t="str">
            <v>否</v>
          </cell>
          <cell r="O680" t="str">
            <v>否</v>
          </cell>
          <cell r="P680" t="str">
            <v>劳务派遣</v>
          </cell>
          <cell r="Q680" t="str">
            <v>生产类</v>
          </cell>
          <cell r="R680" t="str">
            <v>直接人员</v>
          </cell>
          <cell r="S680">
            <v>45928</v>
          </cell>
          <cell r="T680">
            <v>0</v>
          </cell>
        </row>
        <row r="680">
          <cell r="W680">
            <v>13111718901</v>
          </cell>
          <cell r="X680" t="str">
            <v>宋海兰</v>
          </cell>
          <cell r="Y680">
            <v>17631785355</v>
          </cell>
          <cell r="Z680" t="str">
            <v>初中</v>
          </cell>
          <cell r="AA680">
            <v>2020.07</v>
          </cell>
          <cell r="AB680" t="str">
            <v>杨树民主学校</v>
          </cell>
        </row>
        <row r="680">
          <cell r="AJ680" t="str">
            <v>汉</v>
          </cell>
          <cell r="AK680" t="str">
            <v>群众</v>
          </cell>
          <cell r="AL680" t="str">
            <v>未婚</v>
          </cell>
          <cell r="AM680" t="str">
            <v>2005-04-16</v>
          </cell>
          <cell r="AN680">
            <v>20</v>
          </cell>
          <cell r="AO680">
            <v>2021</v>
          </cell>
          <cell r="AP680" t="str">
            <v>哈尔滨</v>
          </cell>
          <cell r="AQ680" t="str">
            <v>哈尔滨市阿城区杨淑乡幸福村五组</v>
          </cell>
        </row>
        <row r="681">
          <cell r="C681" t="str">
            <v>杨洪卫</v>
          </cell>
          <cell r="D681" t="str">
            <v>男</v>
          </cell>
          <cell r="E681" t="str">
            <v>前台</v>
          </cell>
          <cell r="F681" t="str">
            <v>河北光华荣昌汽车部件有限公司</v>
          </cell>
          <cell r="G681" t="str">
            <v>座椅事业一部--金属件厂</v>
          </cell>
          <cell r="H681" t="str">
            <v>电泳车间</v>
          </cell>
          <cell r="I681" t="str">
            <v>挂件工</v>
          </cell>
          <cell r="J681" t="str">
            <v>/</v>
          </cell>
          <cell r="K681" t="str">
            <v>河北</v>
          </cell>
          <cell r="L681" t="str">
            <v>天津宏达翔科技有限公司</v>
          </cell>
          <cell r="M681" t="str">
            <v>劳务派遣</v>
          </cell>
          <cell r="N681" t="str">
            <v>否</v>
          </cell>
          <cell r="O681" t="str">
            <v>否</v>
          </cell>
          <cell r="P681" t="str">
            <v>劳务派遣</v>
          </cell>
          <cell r="Q681" t="str">
            <v>生产类</v>
          </cell>
          <cell r="R681" t="str">
            <v>直接人员</v>
          </cell>
          <cell r="S681">
            <v>45928</v>
          </cell>
          <cell r="T681">
            <v>0</v>
          </cell>
          <cell r="U681">
            <v>45941</v>
          </cell>
          <cell r="V681" t="str">
            <v>调入</v>
          </cell>
          <cell r="W681">
            <v>15832720861</v>
          </cell>
          <cell r="X681" t="str">
            <v>宋海兰</v>
          </cell>
          <cell r="Y681">
            <v>17631785355</v>
          </cell>
          <cell r="Z681" t="str">
            <v>初中</v>
          </cell>
          <cell r="AA681">
            <v>1994</v>
          </cell>
          <cell r="AB681" t="str">
            <v>常郭镇中学</v>
          </cell>
        </row>
        <row r="681">
          <cell r="AJ681" t="str">
            <v>汉</v>
          </cell>
          <cell r="AK681" t="str">
            <v>群众</v>
          </cell>
          <cell r="AL681" t="str">
            <v>已婚</v>
          </cell>
          <cell r="AM681" t="str">
            <v>1979-03-10</v>
          </cell>
          <cell r="AN681">
            <v>46</v>
          </cell>
          <cell r="AO681">
            <v>1996</v>
          </cell>
          <cell r="AP681" t="str">
            <v>河北</v>
          </cell>
          <cell r="AQ681" t="str">
            <v>河北省黄骅市常郭镇南毕孟村144号</v>
          </cell>
        </row>
        <row r="682">
          <cell r="C682" t="str">
            <v>任相宜</v>
          </cell>
          <cell r="D682" t="str">
            <v>男</v>
          </cell>
          <cell r="E682" t="str">
            <v>前台</v>
          </cell>
          <cell r="F682" t="str">
            <v>河北光华荣昌汽车部件有限公司</v>
          </cell>
          <cell r="G682" t="str">
            <v>座椅事业一部--座椅厂</v>
          </cell>
          <cell r="H682" t="str">
            <v>座椅总装车间</v>
          </cell>
          <cell r="I682" t="str">
            <v>组装工</v>
          </cell>
          <cell r="J682" t="str">
            <v>/</v>
          </cell>
          <cell r="K682" t="str">
            <v>河北</v>
          </cell>
          <cell r="L682" t="str">
            <v>天津宏达翔科技有限公司</v>
          </cell>
          <cell r="M682" t="str">
            <v>劳务派遣</v>
          </cell>
          <cell r="N682" t="str">
            <v>否</v>
          </cell>
          <cell r="O682" t="str">
            <v>否</v>
          </cell>
          <cell r="P682" t="str">
            <v>劳务派遣</v>
          </cell>
          <cell r="Q682" t="str">
            <v>生产类</v>
          </cell>
          <cell r="R682" t="str">
            <v>直接人员</v>
          </cell>
          <cell r="S682">
            <v>45882</v>
          </cell>
          <cell r="T682">
            <v>0</v>
          </cell>
        </row>
        <row r="682">
          <cell r="W682">
            <v>13230708677</v>
          </cell>
          <cell r="X682" t="str">
            <v>任建国</v>
          </cell>
          <cell r="Y682">
            <v>13785708937</v>
          </cell>
          <cell r="Z682" t="str">
            <v>中专</v>
          </cell>
          <cell r="AA682">
            <v>2020</v>
          </cell>
          <cell r="AB682" t="str">
            <v>职教中心</v>
          </cell>
        </row>
        <row r="682">
          <cell r="AJ682" t="str">
            <v>汉</v>
          </cell>
          <cell r="AK682" t="str">
            <v>群众</v>
          </cell>
          <cell r="AL682" t="str">
            <v>未婚</v>
          </cell>
          <cell r="AM682" t="str">
            <v>2003-05-24</v>
          </cell>
          <cell r="AN682">
            <v>22</v>
          </cell>
          <cell r="AO682">
            <v>2020</v>
          </cell>
          <cell r="AP682" t="str">
            <v>河北</v>
          </cell>
          <cell r="AQ682" t="str">
            <v>河北省黄骅市羊儿庄镇
大赵村7号</v>
          </cell>
        </row>
        <row r="683">
          <cell r="C683" t="str">
            <v>耿浩玮</v>
          </cell>
          <cell r="D683" t="str">
            <v>男</v>
          </cell>
          <cell r="E683" t="str">
            <v>前台</v>
          </cell>
          <cell r="F683" t="str">
            <v>河北光华荣昌汽车部件有限公司</v>
          </cell>
          <cell r="G683" t="str">
            <v>座椅事业一部--金属件厂</v>
          </cell>
          <cell r="H683" t="str">
            <v>焊接车间</v>
          </cell>
          <cell r="I683" t="str">
            <v>摆件工</v>
          </cell>
          <cell r="J683" t="str">
            <v>/</v>
          </cell>
          <cell r="K683" t="str">
            <v>河北</v>
          </cell>
          <cell r="L683" t="str">
            <v>沧州鸿创人力资源服务有限公司</v>
          </cell>
          <cell r="M683" t="str">
            <v>劳务派遣</v>
          </cell>
          <cell r="N683" t="str">
            <v>是</v>
          </cell>
          <cell r="O683" t="str">
            <v>否</v>
          </cell>
          <cell r="P683" t="str">
            <v>劳务派遣</v>
          </cell>
          <cell r="Q683" t="str">
            <v>生产类</v>
          </cell>
          <cell r="R683" t="str">
            <v>直接人员</v>
          </cell>
          <cell r="S683">
            <v>45879</v>
          </cell>
          <cell r="T683">
            <v>0</v>
          </cell>
        </row>
        <row r="683">
          <cell r="W683">
            <v>17832578976</v>
          </cell>
        </row>
        <row r="683">
          <cell r="AJ683" t="str">
            <v>汉</v>
          </cell>
          <cell r="AK683" t="str">
            <v>群众</v>
          </cell>
          <cell r="AL683" t="str">
            <v>未婚</v>
          </cell>
          <cell r="AM683" t="str">
            <v>2008-04-12</v>
          </cell>
          <cell r="AN683">
            <v>17</v>
          </cell>
        </row>
        <row r="683">
          <cell r="AQ683" t="str">
            <v>河北省黄骅市旧城镇后仙庄村180号</v>
          </cell>
        </row>
        <row r="684">
          <cell r="C684" t="str">
            <v>张文余</v>
          </cell>
          <cell r="D684" t="str">
            <v>男</v>
          </cell>
          <cell r="E684" t="str">
            <v>前台</v>
          </cell>
          <cell r="F684" t="str">
            <v>河北光华荣昌汽车部件有限公司</v>
          </cell>
          <cell r="G684" t="str">
            <v>座椅事业一部--金属件厂</v>
          </cell>
          <cell r="H684" t="str">
            <v>焊接车间</v>
          </cell>
          <cell r="I684" t="str">
            <v>焊工</v>
          </cell>
          <cell r="J684" t="str">
            <v>/</v>
          </cell>
          <cell r="K684" t="str">
            <v>河北</v>
          </cell>
          <cell r="L684" t="str">
            <v>沧州鸿创人力资源服务有限公司</v>
          </cell>
          <cell r="M684" t="str">
            <v>劳务派遣</v>
          </cell>
          <cell r="N684" t="str">
            <v>否</v>
          </cell>
          <cell r="O684" t="str">
            <v>否</v>
          </cell>
          <cell r="P684" t="str">
            <v>劳务派遣</v>
          </cell>
          <cell r="Q684" t="str">
            <v>生产类</v>
          </cell>
          <cell r="R684" t="str">
            <v>直接人员</v>
          </cell>
          <cell r="S684">
            <v>45947</v>
          </cell>
        </row>
        <row r="684">
          <cell r="W684">
            <v>18830857063</v>
          </cell>
        </row>
        <row r="684">
          <cell r="AM684" t="str">
            <v/>
          </cell>
          <cell r="AN684" t="e">
            <v>#VALUE!</v>
          </cell>
        </row>
        <row r="685">
          <cell r="C685" t="str">
            <v>白瑞松</v>
          </cell>
          <cell r="D685" t="str">
            <v>男</v>
          </cell>
          <cell r="E685" t="str">
            <v>前台</v>
          </cell>
          <cell r="F685" t="str">
            <v>河北光华荣昌汽车部件有限公司</v>
          </cell>
          <cell r="G685" t="str">
            <v>座椅事业一部--座椅厂</v>
          </cell>
          <cell r="H685" t="str">
            <v>座椅总装车间</v>
          </cell>
          <cell r="I685" t="str">
            <v>组装工</v>
          </cell>
          <cell r="J685" t="str">
            <v>/</v>
          </cell>
          <cell r="K685" t="str">
            <v>河北</v>
          </cell>
          <cell r="L685" t="str">
            <v>沧州众智鑫成人力资源服务有限公司</v>
          </cell>
          <cell r="M685" t="str">
            <v>劳务派遣</v>
          </cell>
          <cell r="N685" t="str">
            <v>否</v>
          </cell>
          <cell r="O685" t="str">
            <v>否</v>
          </cell>
          <cell r="P685" t="str">
            <v>临时工</v>
          </cell>
          <cell r="Q685" t="str">
            <v>生产类</v>
          </cell>
          <cell r="R685" t="str">
            <v>直接人员</v>
          </cell>
          <cell r="S685">
            <v>45947</v>
          </cell>
        </row>
        <row r="685">
          <cell r="W685">
            <v>17695421266</v>
          </cell>
        </row>
        <row r="685">
          <cell r="AM685" t="str">
            <v/>
          </cell>
          <cell r="AN685" t="e">
            <v>#VALUE!</v>
          </cell>
        </row>
        <row r="686">
          <cell r="C686" t="str">
            <v>张润峰</v>
          </cell>
          <cell r="D686" t="str">
            <v>男</v>
          </cell>
          <cell r="E686" t="str">
            <v>前台</v>
          </cell>
          <cell r="F686" t="str">
            <v>河北光华荣昌汽车部件有限公司</v>
          </cell>
          <cell r="G686" t="str">
            <v>座椅事业一部--座椅厂</v>
          </cell>
          <cell r="H686" t="str">
            <v>座椅总装车间</v>
          </cell>
          <cell r="I686" t="str">
            <v>组装工</v>
          </cell>
          <cell r="J686" t="str">
            <v>/</v>
          </cell>
          <cell r="K686" t="str">
            <v>河北</v>
          </cell>
          <cell r="L686" t="str">
            <v>沧州众智鑫成人力资源服务有限公司</v>
          </cell>
          <cell r="M686" t="str">
            <v>劳务派遣</v>
          </cell>
          <cell r="N686" t="str">
            <v>否</v>
          </cell>
          <cell r="O686" t="str">
            <v>否</v>
          </cell>
          <cell r="P686" t="str">
            <v>劳务派遣</v>
          </cell>
          <cell r="Q686" t="str">
            <v>生产类</v>
          </cell>
          <cell r="R686" t="str">
            <v>直接人员</v>
          </cell>
          <cell r="S686">
            <v>45538</v>
          </cell>
          <cell r="T686">
            <v>1</v>
          </cell>
        </row>
        <row r="686">
          <cell r="W686" t="str">
            <v>13283287876</v>
          </cell>
          <cell r="X686" t="str">
            <v>张海松</v>
          </cell>
          <cell r="Y686" t="str">
            <v>13293488766</v>
          </cell>
          <cell r="Z686" t="str">
            <v>中专</v>
          </cell>
          <cell r="AA686">
            <v>44378</v>
          </cell>
          <cell r="AB686" t="str">
            <v>黄骅职业技术学院</v>
          </cell>
        </row>
        <row r="686">
          <cell r="AE686" t="str">
            <v>中专</v>
          </cell>
          <cell r="AF686">
            <v>44378</v>
          </cell>
          <cell r="AG686" t="str">
            <v>黄骅职业技术学院</v>
          </cell>
        </row>
        <row r="686">
          <cell r="AJ686" t="str">
            <v>汉</v>
          </cell>
          <cell r="AK686" t="str">
            <v>群众</v>
          </cell>
          <cell r="AL686" t="str">
            <v>未婚</v>
          </cell>
          <cell r="AM686" t="str">
            <v>2002-11-12</v>
          </cell>
          <cell r="AN686">
            <v>23</v>
          </cell>
        </row>
        <row r="686">
          <cell r="AP686" t="str">
            <v>河北</v>
          </cell>
          <cell r="AQ686" t="str">
            <v>河北省弘毅里小区</v>
          </cell>
        </row>
        <row r="687">
          <cell r="C687" t="str">
            <v>李官晋</v>
          </cell>
          <cell r="D687" t="str">
            <v>男</v>
          </cell>
          <cell r="E687" t="str">
            <v>前台</v>
          </cell>
          <cell r="F687" t="str">
            <v>河北光华荣昌汽车部件有限公司</v>
          </cell>
          <cell r="G687" t="str">
            <v>座椅事业一部--座椅厂</v>
          </cell>
          <cell r="H687" t="str">
            <v>座椅总装车间</v>
          </cell>
          <cell r="I687" t="str">
            <v>组装工</v>
          </cell>
          <cell r="J687" t="str">
            <v>/</v>
          </cell>
          <cell r="K687" t="str">
            <v>河北</v>
          </cell>
          <cell r="L687" t="str">
            <v>天津宏达翔科技有限公司</v>
          </cell>
          <cell r="M687" t="str">
            <v>劳务派遣</v>
          </cell>
          <cell r="N687" t="str">
            <v>否</v>
          </cell>
          <cell r="O687" t="str">
            <v>否</v>
          </cell>
          <cell r="P687" t="str">
            <v>劳务派遣</v>
          </cell>
          <cell r="Q687" t="str">
            <v>生产类</v>
          </cell>
          <cell r="R687" t="str">
            <v>直接人员</v>
          </cell>
          <cell r="S687">
            <v>45941</v>
          </cell>
        </row>
        <row r="687">
          <cell r="W687">
            <v>13111713877</v>
          </cell>
          <cell r="X687" t="str">
            <v>田欣雨</v>
          </cell>
          <cell r="Y687">
            <v>18632741397</v>
          </cell>
          <cell r="Z687" t="str">
            <v>中专</v>
          </cell>
          <cell r="AA687">
            <v>2019</v>
          </cell>
          <cell r="AB687" t="str">
            <v>黄骅职中</v>
          </cell>
        </row>
        <row r="687">
          <cell r="AJ687" t="str">
            <v>汉</v>
          </cell>
          <cell r="AK687" t="str">
            <v>群众</v>
          </cell>
          <cell r="AL687" t="str">
            <v>未婚</v>
          </cell>
          <cell r="AM687" t="str">
            <v>2002-12-16</v>
          </cell>
          <cell r="AN687">
            <v>22</v>
          </cell>
          <cell r="AO687">
            <v>2019</v>
          </cell>
          <cell r="AP687" t="str">
            <v>河北</v>
          </cell>
          <cell r="AQ687" t="str">
            <v>河北省黄骅市羊三木乡刘皮庄</v>
          </cell>
        </row>
        <row r="688">
          <cell r="C688" t="str">
            <v>王秀骐</v>
          </cell>
          <cell r="D688" t="str">
            <v>男</v>
          </cell>
          <cell r="E688" t="str">
            <v>前台</v>
          </cell>
          <cell r="F688" t="str">
            <v>河北光华荣昌汽车部件有限公司</v>
          </cell>
          <cell r="G688" t="str">
            <v>座椅事业一部--金属件厂</v>
          </cell>
          <cell r="H688" t="str">
            <v>焊接车间</v>
          </cell>
          <cell r="I688" t="str">
            <v>摆件工</v>
          </cell>
          <cell r="J688" t="str">
            <v>/</v>
          </cell>
          <cell r="K688" t="str">
            <v>河北</v>
          </cell>
          <cell r="L688" t="str">
            <v>天津宏达翔科技有限公司</v>
          </cell>
          <cell r="M688" t="str">
            <v>劳务派遣</v>
          </cell>
          <cell r="N688" t="str">
            <v>否</v>
          </cell>
          <cell r="O688" t="str">
            <v>否</v>
          </cell>
          <cell r="P688" t="str">
            <v>劳务派遣</v>
          </cell>
          <cell r="Q688" t="str">
            <v>生产类</v>
          </cell>
          <cell r="R688" t="str">
            <v>直接人员</v>
          </cell>
          <cell r="S688">
            <v>45945</v>
          </cell>
        </row>
        <row r="688">
          <cell r="W688">
            <v>17331781395</v>
          </cell>
          <cell r="X688" t="str">
            <v>卢孝非</v>
          </cell>
          <cell r="Y688">
            <v>15128725420</v>
          </cell>
          <cell r="Z688" t="str">
            <v>中专</v>
          </cell>
          <cell r="AA688">
            <v>2025</v>
          </cell>
          <cell r="AB688" t="str">
            <v>中捷技校</v>
          </cell>
        </row>
        <row r="688">
          <cell r="AJ688" t="str">
            <v>汉</v>
          </cell>
          <cell r="AK688" t="str">
            <v>群众</v>
          </cell>
          <cell r="AL688" t="str">
            <v>未婚</v>
          </cell>
          <cell r="AM688" t="str">
            <v>2008-10-27</v>
          </cell>
          <cell r="AN688">
            <v>17</v>
          </cell>
          <cell r="AO688">
            <v>2025</v>
          </cell>
          <cell r="AP688" t="str">
            <v>河北</v>
          </cell>
          <cell r="AQ688" t="str">
            <v>河北省黄骅市南排河镇张巨河村183号</v>
          </cell>
        </row>
        <row r="689">
          <cell r="C689" t="str">
            <v>杨浩</v>
          </cell>
          <cell r="D689" t="str">
            <v>男</v>
          </cell>
          <cell r="E689" t="str">
            <v>前台</v>
          </cell>
          <cell r="F689" t="str">
            <v>河北光华荣昌汽车部件有限公司</v>
          </cell>
          <cell r="G689" t="str">
            <v>后视镜事业部</v>
          </cell>
          <cell r="H689" t="str">
            <v>后视镜组装车间</v>
          </cell>
          <cell r="I689" t="str">
            <v>组装工</v>
          </cell>
          <cell r="J689" t="str">
            <v>/</v>
          </cell>
          <cell r="K689" t="str">
            <v>河北</v>
          </cell>
          <cell r="L689" t="str">
            <v>沧州鸿创人力资源服务有限公司</v>
          </cell>
          <cell r="M689" t="str">
            <v>劳务派遣</v>
          </cell>
          <cell r="N689" t="str">
            <v>否</v>
          </cell>
          <cell r="O689" t="str">
            <v>否</v>
          </cell>
          <cell r="P689" t="str">
            <v>劳务派遣</v>
          </cell>
          <cell r="Q689" t="str">
            <v>生产类</v>
          </cell>
          <cell r="R689" t="str">
            <v>直接人员</v>
          </cell>
          <cell r="S689">
            <v>45926</v>
          </cell>
          <cell r="T689">
            <v>0</v>
          </cell>
        </row>
        <row r="689">
          <cell r="W689">
            <v>13283263559</v>
          </cell>
        </row>
        <row r="689">
          <cell r="AM689" t="str">
            <v>1997-10-21</v>
          </cell>
          <cell r="AN689">
            <v>28</v>
          </cell>
        </row>
        <row r="689">
          <cell r="AQ689" t="str">
            <v>河北省黄骅市建设大街建东一区二院招贤楼1单元112号</v>
          </cell>
        </row>
        <row r="690">
          <cell r="C690" t="str">
            <v>杨珍珍</v>
          </cell>
          <cell r="D690" t="str">
            <v>女</v>
          </cell>
          <cell r="E690" t="str">
            <v>前台</v>
          </cell>
          <cell r="F690" t="str">
            <v>河北光华荣昌汽车部件有限公司</v>
          </cell>
          <cell r="G690" t="str">
            <v>座椅事业一部--金属件厂</v>
          </cell>
          <cell r="H690" t="str">
            <v>底座装配车间</v>
          </cell>
          <cell r="I690" t="str">
            <v>组装工</v>
          </cell>
          <cell r="J690" t="str">
            <v>/</v>
          </cell>
          <cell r="K690" t="str">
            <v>河北</v>
          </cell>
          <cell r="L690" t="str">
            <v>天津宏达翔科技有限公司</v>
          </cell>
          <cell r="M690" t="str">
            <v>劳务派遣</v>
          </cell>
          <cell r="N690" t="str">
            <v>否</v>
          </cell>
          <cell r="O690" t="str">
            <v>否</v>
          </cell>
          <cell r="P690" t="str">
            <v>劳务派遣</v>
          </cell>
          <cell r="Q690" t="str">
            <v>生产类</v>
          </cell>
          <cell r="R690" t="str">
            <v>直接人员</v>
          </cell>
          <cell r="S690">
            <v>45928</v>
          </cell>
          <cell r="T690">
            <v>0</v>
          </cell>
          <cell r="U690">
            <v>45945</v>
          </cell>
          <cell r="V690" t="str">
            <v>调入</v>
          </cell>
          <cell r="W690">
            <v>17631785355</v>
          </cell>
          <cell r="X690" t="str">
            <v>杨洪卫</v>
          </cell>
          <cell r="Y690">
            <v>15832720861</v>
          </cell>
          <cell r="Z690" t="str">
            <v>初中</v>
          </cell>
          <cell r="AA690">
            <v>1992</v>
          </cell>
          <cell r="AB690" t="str">
            <v>杨树学校</v>
          </cell>
        </row>
        <row r="690">
          <cell r="AJ690" t="str">
            <v>汉</v>
          </cell>
          <cell r="AK690" t="str">
            <v>群众</v>
          </cell>
          <cell r="AL690" t="str">
            <v>已婚</v>
          </cell>
          <cell r="AM690" t="str">
            <v>1976-11-11</v>
          </cell>
          <cell r="AN690">
            <v>49</v>
          </cell>
          <cell r="AO690">
            <v>1994</v>
          </cell>
          <cell r="AP690" t="str">
            <v>哈尔滨</v>
          </cell>
          <cell r="AQ690" t="str">
            <v>哈尔滨市阿城区杨淑乡幸福村五组</v>
          </cell>
        </row>
        <row r="691">
          <cell r="C691" t="str">
            <v>吴勇潭</v>
          </cell>
          <cell r="D691" t="str">
            <v>男</v>
          </cell>
          <cell r="E691" t="str">
            <v>前台</v>
          </cell>
          <cell r="F691" t="str">
            <v>河北光华荣昌汽车部件有限公司</v>
          </cell>
          <cell r="G691" t="str">
            <v>座椅事业一部--座椅厂</v>
          </cell>
          <cell r="H691" t="str">
            <v>发泡车间</v>
          </cell>
          <cell r="I691" t="str">
            <v>发泡工</v>
          </cell>
          <cell r="J691" t="str">
            <v>/</v>
          </cell>
          <cell r="K691" t="str">
            <v>河北</v>
          </cell>
          <cell r="L691" t="str">
            <v>天津宏达翔科技有限公司</v>
          </cell>
          <cell r="M691" t="str">
            <v>劳务派遣</v>
          </cell>
          <cell r="N691" t="str">
            <v>否</v>
          </cell>
          <cell r="O691" t="str">
            <v>否</v>
          </cell>
          <cell r="P691" t="str">
            <v>临时工</v>
          </cell>
          <cell r="Q691" t="str">
            <v>生产类</v>
          </cell>
          <cell r="R691" t="str">
            <v>直接人员</v>
          </cell>
          <cell r="S691">
            <v>45923</v>
          </cell>
          <cell r="T691">
            <v>0</v>
          </cell>
        </row>
        <row r="691">
          <cell r="W691">
            <v>13283227530</v>
          </cell>
          <cell r="X691" t="str">
            <v>吕荣</v>
          </cell>
          <cell r="Y691">
            <v>15713759008</v>
          </cell>
          <cell r="Z691" t="str">
            <v>大专</v>
          </cell>
          <cell r="AA691">
            <v>2019</v>
          </cell>
          <cell r="AB691" t="str">
            <v>石家庄科技大学</v>
          </cell>
        </row>
        <row r="691">
          <cell r="AJ691" t="str">
            <v>汉</v>
          </cell>
          <cell r="AK691" t="str">
            <v>群众</v>
          </cell>
          <cell r="AL691" t="str">
            <v>已婚</v>
          </cell>
          <cell r="AM691" t="str">
            <v>1997-10-13</v>
          </cell>
          <cell r="AN691">
            <v>28</v>
          </cell>
          <cell r="AO691">
            <v>2019</v>
          </cell>
          <cell r="AP691" t="str">
            <v>河北</v>
          </cell>
          <cell r="AQ691" t="str">
            <v>河北省黄骅市常郭镇西马村115号</v>
          </cell>
        </row>
        <row r="692">
          <cell r="C692" t="str">
            <v>张龙</v>
          </cell>
          <cell r="D692" t="str">
            <v>男</v>
          </cell>
          <cell r="E692" t="str">
            <v>中台</v>
          </cell>
          <cell r="F692" t="str">
            <v>河北光华荣昌汽车部件有限公司</v>
          </cell>
          <cell r="G692" t="str">
            <v>河北工艺工程部</v>
          </cell>
          <cell r="H692" t="str">
            <v>工艺工程部</v>
          </cell>
          <cell r="I692" t="str">
            <v>总装工程师</v>
          </cell>
          <cell r="J692" t="str">
            <v>/</v>
          </cell>
          <cell r="K692" t="str">
            <v>河北</v>
          </cell>
          <cell r="L692" t="str">
            <v>河北工厂</v>
          </cell>
          <cell r="M692" t="str">
            <v>劳动合同</v>
          </cell>
          <cell r="N692" t="str">
            <v>是</v>
          </cell>
          <cell r="O692" t="str">
            <v>否</v>
          </cell>
          <cell r="P692" t="str">
            <v>正式工</v>
          </cell>
          <cell r="Q692" t="str">
            <v>技术类</v>
          </cell>
          <cell r="R692" t="str">
            <v>间接人员</v>
          </cell>
          <cell r="S692">
            <v>45187</v>
          </cell>
          <cell r="T692">
            <v>2</v>
          </cell>
        </row>
        <row r="692">
          <cell r="W692" t="str">
            <v>18932686292</v>
          </cell>
          <cell r="X692" t="str">
            <v>赵刘莉</v>
          </cell>
          <cell r="Y692">
            <v>15127248215</v>
          </cell>
          <cell r="Z692" t="str">
            <v>大专</v>
          </cell>
          <cell r="AA692">
            <v>40787</v>
          </cell>
          <cell r="AB692" t="str">
            <v>西安华西专修大学</v>
          </cell>
          <cell r="AC692" t="str">
            <v>汽车检测与维修</v>
          </cell>
          <cell r="AD692" t="str">
            <v>统招</v>
          </cell>
          <cell r="AE692" t="str">
            <v>大专</v>
          </cell>
          <cell r="AF692">
            <v>40787</v>
          </cell>
          <cell r="AG692" t="str">
            <v>西安华西专修大学</v>
          </cell>
          <cell r="AH692" t="str">
            <v>汽车检测与维修</v>
          </cell>
          <cell r="AI692" t="str">
            <v>统招</v>
          </cell>
          <cell r="AJ692" t="str">
            <v>汉</v>
          </cell>
          <cell r="AK692" t="str">
            <v>群众</v>
          </cell>
          <cell r="AL692" t="str">
            <v>已婚</v>
          </cell>
          <cell r="AM692" t="str">
            <v>1989-07-26</v>
          </cell>
          <cell r="AN692">
            <v>36</v>
          </cell>
          <cell r="AO692">
            <v>40940</v>
          </cell>
          <cell r="AP692" t="str">
            <v>河北</v>
          </cell>
          <cell r="AQ692" t="str">
            <v>河北省保定市安国市伍仁桥镇军诜村太平路三条</v>
          </cell>
        </row>
        <row r="693">
          <cell r="C693" t="str">
            <v>冯峻</v>
          </cell>
          <cell r="D693" t="str">
            <v>男</v>
          </cell>
          <cell r="E693" t="str">
            <v>前台</v>
          </cell>
          <cell r="F693" t="str">
            <v>河北光华荣昌汽车部件有限公司</v>
          </cell>
          <cell r="G693" t="str">
            <v>座椅事业一部--座椅厂</v>
          </cell>
          <cell r="H693" t="str">
            <v>座椅总装车间</v>
          </cell>
          <cell r="I693" t="str">
            <v>组装工</v>
          </cell>
          <cell r="J693" t="str">
            <v>/</v>
          </cell>
          <cell r="K693" t="str">
            <v>河北</v>
          </cell>
          <cell r="L693" t="str">
            <v>天津宏达翔科技有限公司</v>
          </cell>
          <cell r="M693" t="str">
            <v>劳务派遣</v>
          </cell>
          <cell r="N693" t="str">
            <v>是</v>
          </cell>
          <cell r="O693" t="str">
            <v>否</v>
          </cell>
          <cell r="P693" t="str">
            <v>劳务派遣</v>
          </cell>
          <cell r="Q693" t="str">
            <v>生产类</v>
          </cell>
          <cell r="R693" t="str">
            <v>直接人员</v>
          </cell>
          <cell r="S693">
            <v>45839</v>
          </cell>
        </row>
        <row r="693">
          <cell r="W693">
            <v>15030752348</v>
          </cell>
          <cell r="X693" t="str">
            <v>周桂香</v>
          </cell>
          <cell r="Y693">
            <v>15028657505</v>
          </cell>
        </row>
        <row r="693">
          <cell r="AE693" t="str">
            <v>初中</v>
          </cell>
          <cell r="AF693" t="str">
            <v>2025.06.</v>
          </cell>
          <cell r="AG693" t="str">
            <v>杨庄中学</v>
          </cell>
        </row>
        <row r="693">
          <cell r="AJ693" t="str">
            <v>汉</v>
          </cell>
          <cell r="AK693" t="str">
            <v>群众</v>
          </cell>
          <cell r="AL693" t="str">
            <v>未婚</v>
          </cell>
          <cell r="AM693" t="str">
            <v>2008-04-14</v>
          </cell>
          <cell r="AN693">
            <v>17</v>
          </cell>
        </row>
        <row r="693">
          <cell r="AQ693" t="str">
            <v>河北省黄骅市羊儿庄镇
齐庄村100号</v>
          </cell>
        </row>
        <row r="694">
          <cell r="C694" t="str">
            <v>邓金岳</v>
          </cell>
          <cell r="D694" t="str">
            <v>男</v>
          </cell>
          <cell r="E694" t="str">
            <v>前台</v>
          </cell>
          <cell r="F694" t="str">
            <v>河北光华荣昌汽车部件有限公司</v>
          </cell>
          <cell r="G694" t="str">
            <v>座椅事业一部--金属件厂</v>
          </cell>
          <cell r="H694" t="str">
            <v>焊接车间</v>
          </cell>
          <cell r="I694" t="str">
            <v>摆件工</v>
          </cell>
          <cell r="J694" t="str">
            <v>/</v>
          </cell>
          <cell r="K694" t="str">
            <v>河北</v>
          </cell>
          <cell r="L694" t="str">
            <v>河北工厂</v>
          </cell>
          <cell r="M694" t="str">
            <v>劳动合同</v>
          </cell>
          <cell r="N694" t="str">
            <v>是</v>
          </cell>
          <cell r="O694" t="str">
            <v>否</v>
          </cell>
          <cell r="P694" t="str">
            <v>正式工</v>
          </cell>
          <cell r="Q694" t="str">
            <v>生产类</v>
          </cell>
          <cell r="R694" t="str">
            <v>直接人员</v>
          </cell>
          <cell r="S694">
            <v>45946</v>
          </cell>
        </row>
        <row r="694">
          <cell r="W694">
            <v>15532797500</v>
          </cell>
          <cell r="X694" t="str">
            <v>王莉</v>
          </cell>
          <cell r="Y694">
            <v>13932793722</v>
          </cell>
          <cell r="Z694" t="str">
            <v>中专</v>
          </cell>
          <cell r="AA694">
            <v>46174</v>
          </cell>
          <cell r="AB694" t="str">
            <v>中捷技术学校</v>
          </cell>
          <cell r="AC694" t="str">
            <v>电商</v>
          </cell>
          <cell r="AD694" t="str">
            <v>统招</v>
          </cell>
          <cell r="AE694" t="str">
            <v>中专</v>
          </cell>
          <cell r="AF694">
            <v>46174</v>
          </cell>
          <cell r="AG694" t="str">
            <v>中捷技术学校</v>
          </cell>
          <cell r="AH694" t="str">
            <v>电商</v>
          </cell>
          <cell r="AI694" t="str">
            <v>统招</v>
          </cell>
          <cell r="AJ694" t="str">
            <v>汉</v>
          </cell>
          <cell r="AK694" t="str">
            <v>群众</v>
          </cell>
          <cell r="AL694" t="str">
            <v>未婚</v>
          </cell>
          <cell r="AM694" t="str">
            <v>2007-12-10</v>
          </cell>
          <cell r="AN694">
            <v>17</v>
          </cell>
          <cell r="AO694">
            <v>45931</v>
          </cell>
          <cell r="AP694" t="str">
            <v>河北</v>
          </cell>
          <cell r="AQ694" t="str">
            <v>河北省黄骅市常郭镇东排村187号</v>
          </cell>
        </row>
        <row r="695">
          <cell r="C695" t="str">
            <v>张伟</v>
          </cell>
          <cell r="D695" t="str">
            <v>男</v>
          </cell>
          <cell r="E695" t="str">
            <v>前台</v>
          </cell>
          <cell r="F695" t="str">
            <v>河北光华荣昌汽车部件有限公司</v>
          </cell>
          <cell r="G695" t="str">
            <v>座椅事业一部--座椅厂</v>
          </cell>
          <cell r="H695" t="str">
            <v>座椅总装车间</v>
          </cell>
          <cell r="I695" t="str">
            <v>组装工</v>
          </cell>
          <cell r="J695" t="str">
            <v>/</v>
          </cell>
          <cell r="K695" t="str">
            <v>河北</v>
          </cell>
          <cell r="L695" t="str">
            <v>沧州鸿创人力资源服务有限公司</v>
          </cell>
          <cell r="M695" t="str">
            <v>劳务派遣</v>
          </cell>
          <cell r="N695" t="str">
            <v>否</v>
          </cell>
          <cell r="O695" t="str">
            <v>否</v>
          </cell>
          <cell r="P695" t="str">
            <v>劳务派遣</v>
          </cell>
          <cell r="Q695" t="str">
            <v>生产类</v>
          </cell>
          <cell r="R695" t="str">
            <v>直接人员</v>
          </cell>
          <cell r="S695">
            <v>45955</v>
          </cell>
        </row>
        <row r="695">
          <cell r="W695">
            <v>13315702177</v>
          </cell>
        </row>
        <row r="696">
          <cell r="C696" t="str">
            <v>康凯芝</v>
          </cell>
          <cell r="D696" t="str">
            <v>女</v>
          </cell>
          <cell r="E696" t="str">
            <v>前台</v>
          </cell>
          <cell r="F696" t="str">
            <v>河北光华荣昌汽车部件有限公司</v>
          </cell>
          <cell r="G696" t="str">
            <v>后视镜事业部</v>
          </cell>
          <cell r="H696" t="str">
            <v>后视镜组装车间</v>
          </cell>
          <cell r="I696" t="str">
            <v>组装工</v>
          </cell>
          <cell r="J696" t="str">
            <v>/</v>
          </cell>
          <cell r="K696" t="str">
            <v>河北</v>
          </cell>
          <cell r="L696" t="str">
            <v>沧州众智鑫成人力资源服务有限公司</v>
          </cell>
          <cell r="M696" t="str">
            <v>劳务派遣</v>
          </cell>
          <cell r="N696" t="str">
            <v>否</v>
          </cell>
          <cell r="O696" t="str">
            <v>否</v>
          </cell>
          <cell r="P696" t="str">
            <v>劳务派遣</v>
          </cell>
          <cell r="Q696" t="str">
            <v>生产类</v>
          </cell>
          <cell r="R696" t="str">
            <v>直接人员</v>
          </cell>
          <cell r="S696">
            <v>45954</v>
          </cell>
        </row>
        <row r="696">
          <cell r="W696">
            <v>15532767287</v>
          </cell>
        </row>
        <row r="696">
          <cell r="AM696" t="str">
            <v/>
          </cell>
          <cell r="AN696" t="e">
            <v>#VALUE!</v>
          </cell>
        </row>
        <row r="697">
          <cell r="C697" t="str">
            <v>祁瀚</v>
          </cell>
          <cell r="D697" t="str">
            <v>男</v>
          </cell>
          <cell r="E697" t="str">
            <v>前台</v>
          </cell>
          <cell r="F697" t="str">
            <v>河北光华荣昌汽车部件有限公司</v>
          </cell>
          <cell r="G697" t="str">
            <v>后视镜事业部</v>
          </cell>
          <cell r="H697" t="str">
            <v>后视镜组装车间</v>
          </cell>
          <cell r="I697" t="str">
            <v>组装工</v>
          </cell>
          <cell r="J697" t="str">
            <v>/</v>
          </cell>
          <cell r="K697" t="str">
            <v>河北</v>
          </cell>
          <cell r="L697" t="str">
            <v>天津宏达翔科技有限公司</v>
          </cell>
          <cell r="M697" t="str">
            <v>劳务派遣</v>
          </cell>
          <cell r="N697" t="str">
            <v>否</v>
          </cell>
          <cell r="O697" t="str">
            <v>否</v>
          </cell>
          <cell r="P697" t="str">
            <v>劳务派遣</v>
          </cell>
          <cell r="Q697" t="str">
            <v>生产类</v>
          </cell>
          <cell r="R697" t="str">
            <v>直接人员</v>
          </cell>
          <cell r="S697">
            <v>45953</v>
          </cell>
        </row>
        <row r="697">
          <cell r="W697">
            <v>17731719885</v>
          </cell>
        </row>
        <row r="698">
          <cell r="C698" t="str">
            <v>周永进</v>
          </cell>
          <cell r="D698" t="str">
            <v>男</v>
          </cell>
          <cell r="E698" t="str">
            <v>前台</v>
          </cell>
          <cell r="F698" t="str">
            <v>河北光华荣昌汽车部件有限公司</v>
          </cell>
          <cell r="G698" t="str">
            <v>座椅事业一部--金属件厂</v>
          </cell>
          <cell r="H698" t="str">
            <v>焊接车间</v>
          </cell>
          <cell r="I698" t="str">
            <v>摆件工</v>
          </cell>
          <cell r="J698" t="str">
            <v>/</v>
          </cell>
          <cell r="K698" t="str">
            <v>河北</v>
          </cell>
          <cell r="L698" t="str">
            <v>沧州鸿创人力资源服务有限公司</v>
          </cell>
          <cell r="M698" t="str">
            <v>劳务派遣</v>
          </cell>
          <cell r="N698" t="str">
            <v>否</v>
          </cell>
          <cell r="O698" t="str">
            <v>否</v>
          </cell>
          <cell r="P698" t="str">
            <v>劳务派遣</v>
          </cell>
          <cell r="Q698" t="str">
            <v>生产类</v>
          </cell>
          <cell r="R698" t="str">
            <v>直接人员</v>
          </cell>
          <cell r="S698">
            <v>45945</v>
          </cell>
        </row>
        <row r="698">
          <cell r="W698">
            <v>15532778358</v>
          </cell>
        </row>
        <row r="698">
          <cell r="AM698" t="str">
            <v/>
          </cell>
          <cell r="AN698" t="e">
            <v>#VALUE!</v>
          </cell>
        </row>
        <row r="699">
          <cell r="C699" t="str">
            <v>杨金军</v>
          </cell>
          <cell r="D699" t="str">
            <v>男</v>
          </cell>
          <cell r="E699" t="str">
            <v>前台</v>
          </cell>
          <cell r="F699" t="str">
            <v>河北光华荣昌汽车部件部件公司</v>
          </cell>
          <cell r="G699" t="str">
            <v>后视镜事业部</v>
          </cell>
          <cell r="H699" t="str">
            <v>注塑车间</v>
          </cell>
          <cell r="I699" t="str">
            <v>操作工</v>
          </cell>
          <cell r="J699" t="str">
            <v>/</v>
          </cell>
          <cell r="K699" t="str">
            <v>河北</v>
          </cell>
          <cell r="L699" t="str">
            <v>河北工厂</v>
          </cell>
          <cell r="M699" t="str">
            <v>劳动合同</v>
          </cell>
          <cell r="N699" t="str">
            <v>是</v>
          </cell>
          <cell r="O699" t="str">
            <v>否</v>
          </cell>
          <cell r="P699" t="str">
            <v>正式工</v>
          </cell>
          <cell r="Q699" t="str">
            <v>生产类</v>
          </cell>
          <cell r="R699" t="str">
            <v>直接人员</v>
          </cell>
          <cell r="S699">
            <v>45134</v>
          </cell>
          <cell r="T699">
            <v>2</v>
          </cell>
          <cell r="U699">
            <v>45261</v>
          </cell>
          <cell r="V699" t="str">
            <v>调入</v>
          </cell>
          <cell r="W699" t="str">
            <v>15231703388</v>
          </cell>
          <cell r="X699" t="str">
            <v>陈美丽</v>
          </cell>
          <cell r="Y699">
            <v>18931765189</v>
          </cell>
          <cell r="Z699" t="str">
            <v>小学</v>
          </cell>
          <cell r="AA699" t="str">
            <v>— —</v>
          </cell>
          <cell r="AB699" t="str">
            <v>— —</v>
          </cell>
          <cell r="AC699" t="str">
            <v>— —</v>
          </cell>
          <cell r="AD699" t="str">
            <v>— —</v>
          </cell>
          <cell r="AE699" t="str">
            <v>小学</v>
          </cell>
          <cell r="AF699" t="str">
            <v>——</v>
          </cell>
          <cell r="AG699" t="str">
            <v>——</v>
          </cell>
          <cell r="AH699" t="str">
            <v>——</v>
          </cell>
          <cell r="AI699" t="str">
            <v>——</v>
          </cell>
          <cell r="AJ699" t="str">
            <v>汉</v>
          </cell>
          <cell r="AK699" t="str">
            <v>群众</v>
          </cell>
          <cell r="AL699" t="str">
            <v>已婚</v>
          </cell>
          <cell r="AM699" t="str">
            <v>1976-12-15</v>
          </cell>
          <cell r="AN699">
            <v>48</v>
          </cell>
          <cell r="AO699">
            <v>43101</v>
          </cell>
          <cell r="AP699" t="str">
            <v>河北</v>
          </cell>
          <cell r="AQ699" t="str">
            <v>河北省沧州市沧县李天木乡皂坡村</v>
          </cell>
        </row>
        <row r="700">
          <cell r="C700" t="str">
            <v>姚淘淘</v>
          </cell>
          <cell r="D700" t="str">
            <v>男</v>
          </cell>
          <cell r="E700" t="str">
            <v>前台</v>
          </cell>
          <cell r="F700" t="str">
            <v>河北光华荣昌汽车部件有限公司</v>
          </cell>
          <cell r="G700" t="str">
            <v>座椅事业一部--金属件厂</v>
          </cell>
          <cell r="H700" t="str">
            <v>底座装配车间</v>
          </cell>
          <cell r="I700" t="str">
            <v>组装工</v>
          </cell>
          <cell r="J700" t="str">
            <v>/</v>
          </cell>
          <cell r="K700" t="str">
            <v>河北</v>
          </cell>
          <cell r="L700" t="str">
            <v>天津宏达翔科技有限公司</v>
          </cell>
          <cell r="M700" t="str">
            <v>劳务派遣</v>
          </cell>
          <cell r="N700" t="str">
            <v>否</v>
          </cell>
          <cell r="O700" t="str">
            <v>否</v>
          </cell>
          <cell r="P700" t="str">
            <v>劳务派遣</v>
          </cell>
          <cell r="Q700" t="str">
            <v>生产类</v>
          </cell>
          <cell r="R700" t="str">
            <v>直接人员</v>
          </cell>
          <cell r="S700">
            <v>45911</v>
          </cell>
          <cell r="T700">
            <v>0</v>
          </cell>
        </row>
        <row r="700">
          <cell r="W700">
            <v>19903270162</v>
          </cell>
          <cell r="X700" t="str">
            <v>迟秀平</v>
          </cell>
          <cell r="Y700">
            <v>15130773463</v>
          </cell>
          <cell r="Z700" t="str">
            <v>初中</v>
          </cell>
          <cell r="AA700">
            <v>2025.06</v>
          </cell>
          <cell r="AB700" t="str">
            <v>王史中学</v>
          </cell>
        </row>
        <row r="700">
          <cell r="AJ700" t="str">
            <v>汉</v>
          </cell>
          <cell r="AK700" t="str">
            <v>群众</v>
          </cell>
          <cell r="AL700" t="str">
            <v>未婚</v>
          </cell>
          <cell r="AM700" t="str">
            <v>2009-07-10</v>
          </cell>
          <cell r="AN700">
            <v>16</v>
          </cell>
          <cell r="AO700">
            <v>2025.07</v>
          </cell>
          <cell r="AP700" t="str">
            <v>河北</v>
          </cell>
          <cell r="AQ700" t="str">
            <v>河北省沧州市孟村回族自治县宋庄子乡闫庄子村0343号</v>
          </cell>
        </row>
        <row r="701">
          <cell r="C701" t="str">
            <v>孙建心</v>
          </cell>
          <cell r="D701" t="str">
            <v>男</v>
          </cell>
          <cell r="E701" t="str">
            <v>前台</v>
          </cell>
          <cell r="F701" t="str">
            <v>河北光华荣昌汽车部件有限公司</v>
          </cell>
          <cell r="G701" t="str">
            <v>座椅事业一部--金属件厂</v>
          </cell>
          <cell r="H701" t="str">
            <v>冲压弯管车间</v>
          </cell>
          <cell r="I701" t="str">
            <v>冲压工</v>
          </cell>
          <cell r="J701" t="str">
            <v>/</v>
          </cell>
          <cell r="K701" t="str">
            <v>河北</v>
          </cell>
          <cell r="L701" t="str">
            <v>沧州众智鑫成人力资源服务有限公司</v>
          </cell>
          <cell r="M701" t="str">
            <v>劳务派遣</v>
          </cell>
          <cell r="N701" t="str">
            <v>否</v>
          </cell>
          <cell r="O701" t="str">
            <v>否</v>
          </cell>
          <cell r="P701" t="str">
            <v>劳务派遣</v>
          </cell>
          <cell r="Q701" t="str">
            <v>生产类</v>
          </cell>
          <cell r="R701" t="str">
            <v>直接人员</v>
          </cell>
          <cell r="S701">
            <v>45939</v>
          </cell>
        </row>
        <row r="701">
          <cell r="W701">
            <v>19524696635</v>
          </cell>
          <cell r="X701" t="str">
            <v>孙建恒</v>
          </cell>
          <cell r="Y701" t="str">
            <v>18560036858</v>
          </cell>
        </row>
        <row r="701">
          <cell r="AM701" t="str">
            <v>1991-04-12</v>
          </cell>
          <cell r="AN701">
            <v>34</v>
          </cell>
        </row>
        <row r="701">
          <cell r="AQ701" t="str">
            <v>山东省泗水县高峪镇花峪村179号</v>
          </cell>
        </row>
        <row r="702">
          <cell r="C702" t="str">
            <v>张洪瑞</v>
          </cell>
          <cell r="D702" t="str">
            <v>男</v>
          </cell>
          <cell r="E702" t="str">
            <v>前台</v>
          </cell>
          <cell r="F702" t="str">
            <v>河北光华荣昌汽车部件有限公司</v>
          </cell>
          <cell r="G702" t="str">
            <v>座椅事业一部--金属件厂</v>
          </cell>
          <cell r="H702" t="str">
            <v>冲压弯管车间</v>
          </cell>
          <cell r="I702" t="str">
            <v>冲压工</v>
          </cell>
          <cell r="J702" t="str">
            <v>/</v>
          </cell>
          <cell r="K702" t="str">
            <v>河北</v>
          </cell>
          <cell r="L702" t="str">
            <v>沧州众智鑫成人力资源服务有限公司</v>
          </cell>
          <cell r="M702" t="str">
            <v>劳务派遣</v>
          </cell>
          <cell r="N702" t="str">
            <v>否</v>
          </cell>
          <cell r="O702" t="str">
            <v>否</v>
          </cell>
          <cell r="P702" t="str">
            <v>劳务派遣</v>
          </cell>
          <cell r="Q702" t="str">
            <v>生产类</v>
          </cell>
          <cell r="R702" t="str">
            <v>直接人员</v>
          </cell>
          <cell r="S702">
            <v>45940</v>
          </cell>
        </row>
        <row r="702">
          <cell r="W702">
            <v>13231798697</v>
          </cell>
        </row>
        <row r="702">
          <cell r="AM702" t="str">
            <v/>
          </cell>
          <cell r="AN702" t="e">
            <v>#VALUE!</v>
          </cell>
        </row>
        <row r="703">
          <cell r="C703" t="str">
            <v>马祥瑜</v>
          </cell>
          <cell r="D703" t="str">
            <v>男</v>
          </cell>
          <cell r="E703" t="str">
            <v>前台</v>
          </cell>
          <cell r="F703" t="str">
            <v>河北光华荣昌汽车部件有限公司</v>
          </cell>
          <cell r="G703" t="str">
            <v>座椅事业一部--座椅厂</v>
          </cell>
          <cell r="H703" t="str">
            <v>发泡车间</v>
          </cell>
          <cell r="I703" t="str">
            <v>发泡工</v>
          </cell>
          <cell r="J703" t="str">
            <v>/</v>
          </cell>
          <cell r="K703" t="str">
            <v>河北</v>
          </cell>
          <cell r="L703" t="str">
            <v>沧州众智鑫成人力资源服务有限公司</v>
          </cell>
          <cell r="M703" t="str">
            <v>劳务派遣</v>
          </cell>
          <cell r="N703" t="str">
            <v>否</v>
          </cell>
          <cell r="O703" t="str">
            <v>否</v>
          </cell>
          <cell r="P703" t="str">
            <v>劳务派遣</v>
          </cell>
          <cell r="Q703" t="str">
            <v>生产类</v>
          </cell>
          <cell r="R703" t="str">
            <v>直接人员</v>
          </cell>
          <cell r="S703">
            <v>45944</v>
          </cell>
        </row>
        <row r="703">
          <cell r="W703">
            <v>15350772252</v>
          </cell>
          <cell r="X703" t="str">
            <v>陈少华</v>
          </cell>
          <cell r="Y703" t="str">
            <v>15284277227</v>
          </cell>
        </row>
        <row r="703">
          <cell r="AM703" t="str">
            <v>2009-04-11</v>
          </cell>
          <cell r="AN703">
            <v>16</v>
          </cell>
        </row>
        <row r="703">
          <cell r="AQ703" t="str">
            <v>河北省沧州市沧县李天木乡自来屯村51号</v>
          </cell>
        </row>
        <row r="704">
          <cell r="C704" t="str">
            <v>张红亮</v>
          </cell>
          <cell r="D704" t="str">
            <v>男</v>
          </cell>
          <cell r="E704" t="str">
            <v>前台</v>
          </cell>
          <cell r="F704" t="str">
            <v>河北光华荣昌汽车部件有限公司</v>
          </cell>
          <cell r="G704" t="str">
            <v>座椅事业一部--金属件厂</v>
          </cell>
          <cell r="H704" t="str">
            <v>底座装配车间</v>
          </cell>
          <cell r="I704" t="str">
            <v>组装工</v>
          </cell>
          <cell r="J704" t="str">
            <v>/</v>
          </cell>
          <cell r="K704" t="str">
            <v>河北</v>
          </cell>
          <cell r="L704" t="str">
            <v>沧州众智鑫成人力资源服务有限公司</v>
          </cell>
          <cell r="M704" t="str">
            <v>劳务派遣</v>
          </cell>
          <cell r="N704" t="str">
            <v>否</v>
          </cell>
          <cell r="O704" t="str">
            <v>否</v>
          </cell>
          <cell r="P704" t="str">
            <v>劳务派遣</v>
          </cell>
          <cell r="Q704" t="str">
            <v>生产类</v>
          </cell>
          <cell r="R704" t="str">
            <v>直接人员</v>
          </cell>
          <cell r="S704">
            <v>45952</v>
          </cell>
        </row>
        <row r="704">
          <cell r="AL704" t="str">
            <v/>
          </cell>
        </row>
        <row r="704">
          <cell r="AN704" t="e">
            <v>#VALUE!</v>
          </cell>
        </row>
        <row r="705">
          <cell r="C705" t="str">
            <v>苗红亮</v>
          </cell>
          <cell r="D705" t="str">
            <v>男</v>
          </cell>
          <cell r="E705" t="str">
            <v>前台</v>
          </cell>
          <cell r="F705" t="str">
            <v>河北光华荣昌汽车部件有限公司</v>
          </cell>
          <cell r="G705" t="str">
            <v>座椅事业一部--座椅厂</v>
          </cell>
          <cell r="H705" t="str">
            <v>发泡车间</v>
          </cell>
          <cell r="I705" t="str">
            <v>发泡工</v>
          </cell>
          <cell r="J705" t="str">
            <v>/</v>
          </cell>
          <cell r="K705" t="str">
            <v>河北</v>
          </cell>
          <cell r="L705" t="str">
            <v>天佑人力</v>
          </cell>
          <cell r="M705" t="str">
            <v>劳务派遣</v>
          </cell>
          <cell r="N705" t="str">
            <v>否</v>
          </cell>
          <cell r="O705" t="str">
            <v>否</v>
          </cell>
          <cell r="P705" t="str">
            <v>劳务派遣</v>
          </cell>
          <cell r="Q705" t="str">
            <v>生产类</v>
          </cell>
          <cell r="R705" t="str">
            <v>直接人员</v>
          </cell>
          <cell r="S705">
            <v>45914</v>
          </cell>
          <cell r="T705">
            <v>0</v>
          </cell>
        </row>
        <row r="705">
          <cell r="W705">
            <v>13231041195</v>
          </cell>
        </row>
        <row r="705">
          <cell r="AM705" t="str">
            <v>1984-09-01</v>
          </cell>
          <cell r="AN705">
            <v>41</v>
          </cell>
        </row>
        <row r="705">
          <cell r="AP705" t="str">
            <v>河北</v>
          </cell>
          <cell r="AQ705" t="str">
            <v>河北省邯郸市</v>
          </cell>
        </row>
        <row r="706">
          <cell r="C706" t="str">
            <v>蔡胜平</v>
          </cell>
          <cell r="D706" t="str">
            <v>女</v>
          </cell>
          <cell r="E706" t="str">
            <v>前台</v>
          </cell>
          <cell r="F706" t="str">
            <v>河北光华荣昌汽车部件有限公司</v>
          </cell>
          <cell r="G706" t="str">
            <v>后视镜事业部</v>
          </cell>
          <cell r="H706" t="str">
            <v>注塑车间</v>
          </cell>
          <cell r="I706" t="str">
            <v>操作工</v>
          </cell>
          <cell r="J706" t="str">
            <v>/</v>
          </cell>
          <cell r="K706" t="str">
            <v>河北</v>
          </cell>
          <cell r="L706" t="str">
            <v>沧州众智鑫成人力资源服务有限公司</v>
          </cell>
          <cell r="M706" t="str">
            <v>劳务派遣</v>
          </cell>
          <cell r="N706" t="str">
            <v>否</v>
          </cell>
          <cell r="O706" t="str">
            <v>否</v>
          </cell>
          <cell r="P706" t="str">
            <v>劳务派遣</v>
          </cell>
          <cell r="Q706" t="str">
            <v>生产类</v>
          </cell>
          <cell r="R706" t="str">
            <v>直接人员</v>
          </cell>
          <cell r="S706">
            <v>45944</v>
          </cell>
        </row>
        <row r="706">
          <cell r="W706">
            <v>17274402773</v>
          </cell>
        </row>
        <row r="706">
          <cell r="AM706" t="str">
            <v>2004-05-14</v>
          </cell>
          <cell r="AN706">
            <v>21</v>
          </cell>
        </row>
        <row r="706">
          <cell r="AQ706" t="str">
            <v>河北省沧州市海兴县苏基镇蔡宋村49号</v>
          </cell>
        </row>
        <row r="707">
          <cell r="C707" t="str">
            <v>刘杨</v>
          </cell>
          <cell r="D707" t="str">
            <v>男</v>
          </cell>
          <cell r="E707" t="str">
            <v>前台</v>
          </cell>
          <cell r="F707" t="str">
            <v>河北光华荣昌汽车部件有限公司</v>
          </cell>
          <cell r="G707" t="str">
            <v>后视镜事业部</v>
          </cell>
          <cell r="H707" t="str">
            <v>注塑车间</v>
          </cell>
          <cell r="I707" t="str">
            <v>操作工</v>
          </cell>
          <cell r="J707" t="str">
            <v>/</v>
          </cell>
          <cell r="K707" t="str">
            <v>河北</v>
          </cell>
          <cell r="L707" t="str">
            <v>沧州众智鑫成人力资源服务有限公司</v>
          </cell>
          <cell r="M707" t="str">
            <v>劳务派遣</v>
          </cell>
          <cell r="N707" t="str">
            <v>否</v>
          </cell>
          <cell r="O707" t="str">
            <v>否</v>
          </cell>
          <cell r="P707" t="str">
            <v>劳务派遣</v>
          </cell>
          <cell r="Q707" t="str">
            <v>生产类</v>
          </cell>
          <cell r="R707" t="str">
            <v>直接人员</v>
          </cell>
          <cell r="S707">
            <v>45947</v>
          </cell>
        </row>
        <row r="707">
          <cell r="W707">
            <v>15369818375</v>
          </cell>
          <cell r="X707" t="str">
            <v>杨淑芬（母亲）</v>
          </cell>
          <cell r="Y707">
            <v>18831752533</v>
          </cell>
        </row>
        <row r="707">
          <cell r="AM707" t="str">
            <v>2003-12-02</v>
          </cell>
          <cell r="AN707">
            <v>21</v>
          </cell>
        </row>
        <row r="707">
          <cell r="AQ707" t="str">
            <v>河北省沧州市盐山县杨集乡后孟村163号</v>
          </cell>
        </row>
        <row r="708">
          <cell r="C708" t="str">
            <v>陈钰航</v>
          </cell>
          <cell r="D708" t="str">
            <v>男</v>
          </cell>
          <cell r="E708" t="str">
            <v>前台</v>
          </cell>
          <cell r="F708" t="str">
            <v>河北光华荣昌汽车部件有限公司</v>
          </cell>
          <cell r="G708" t="str">
            <v>座椅事业一部--座椅厂</v>
          </cell>
          <cell r="H708" t="str">
            <v>发泡车间</v>
          </cell>
          <cell r="I708" t="str">
            <v>发泡工</v>
          </cell>
          <cell r="J708" t="str">
            <v>/</v>
          </cell>
          <cell r="K708" t="str">
            <v>河北</v>
          </cell>
          <cell r="L708" t="str">
            <v>沧州众智鑫成人力资源服务有限公司</v>
          </cell>
          <cell r="M708" t="str">
            <v>劳务派遣</v>
          </cell>
          <cell r="N708" t="str">
            <v>否</v>
          </cell>
          <cell r="O708" t="str">
            <v>否</v>
          </cell>
          <cell r="P708" t="str">
            <v>劳务派遣</v>
          </cell>
          <cell r="Q708" t="str">
            <v>生产类</v>
          </cell>
          <cell r="R708" t="str">
            <v>直接人员</v>
          </cell>
          <cell r="S708">
            <v>45948</v>
          </cell>
        </row>
        <row r="708">
          <cell r="W708">
            <v>15324307630</v>
          </cell>
        </row>
        <row r="708">
          <cell r="AM708" t="str">
            <v>2002-11-15</v>
          </cell>
          <cell r="AN708">
            <v>23</v>
          </cell>
        </row>
        <row r="708">
          <cell r="AQ708" t="str">
            <v>河北省邯郸市永年区刘营镇东瓜井村七区55号</v>
          </cell>
        </row>
        <row r="709">
          <cell r="C709" t="str">
            <v>赵红福</v>
          </cell>
          <cell r="D709" t="str">
            <v>男</v>
          </cell>
          <cell r="E709" t="str">
            <v>前台</v>
          </cell>
          <cell r="F709" t="str">
            <v>河北光华荣昌汽车部件有限公司</v>
          </cell>
          <cell r="G709" t="str">
            <v>座椅事业一部--金属件厂</v>
          </cell>
          <cell r="H709" t="str">
            <v>冲压弯管车间</v>
          </cell>
          <cell r="I709" t="str">
            <v>冲压工</v>
          </cell>
          <cell r="J709" t="str">
            <v>/</v>
          </cell>
          <cell r="K709" t="str">
            <v>河北</v>
          </cell>
          <cell r="L709" t="str">
            <v>天津宏达翔科技有限公司</v>
          </cell>
          <cell r="M709" t="str">
            <v>劳务派遣</v>
          </cell>
          <cell r="N709" t="str">
            <v>否</v>
          </cell>
          <cell r="O709" t="str">
            <v>否</v>
          </cell>
          <cell r="P709" t="str">
            <v>劳务派遣</v>
          </cell>
          <cell r="Q709" t="str">
            <v>生产类</v>
          </cell>
          <cell r="R709" t="str">
            <v>直接人员</v>
          </cell>
          <cell r="S709">
            <v>45877</v>
          </cell>
          <cell r="T709">
            <v>0</v>
          </cell>
        </row>
        <row r="709">
          <cell r="W709">
            <v>15227527772</v>
          </cell>
          <cell r="X709" t="str">
            <v>颜丙旭</v>
          </cell>
          <cell r="Y709">
            <v>17551012867</v>
          </cell>
          <cell r="Z709" t="str">
            <v> 初中</v>
          </cell>
          <cell r="AA709">
            <v>2010</v>
          </cell>
          <cell r="AB709" t="str">
            <v>常郭中学</v>
          </cell>
        </row>
        <row r="709">
          <cell r="AJ709" t="str">
            <v>汉</v>
          </cell>
          <cell r="AK709" t="str">
            <v>群众</v>
          </cell>
          <cell r="AL709" t="str">
            <v>已婚</v>
          </cell>
          <cell r="AM709" t="str">
            <v>1995-01-01</v>
          </cell>
          <cell r="AN709">
            <v>30</v>
          </cell>
        </row>
        <row r="709">
          <cell r="AQ709" t="str">
            <v>河北省常郭镇
陈庄村120号</v>
          </cell>
        </row>
        <row r="710">
          <cell r="C710" t="str">
            <v>张博文</v>
          </cell>
          <cell r="D710" t="str">
            <v>男</v>
          </cell>
          <cell r="E710" t="str">
            <v>前台</v>
          </cell>
          <cell r="F710" t="str">
            <v>河北光华荣昌汽车部件有限公司</v>
          </cell>
          <cell r="G710" t="str">
            <v>座椅事业一部--金属件厂</v>
          </cell>
          <cell r="H710" t="str">
            <v>焊接车间</v>
          </cell>
          <cell r="I710" t="str">
            <v>摆件工</v>
          </cell>
          <cell r="J710" t="str">
            <v>/</v>
          </cell>
          <cell r="K710" t="str">
            <v>河北</v>
          </cell>
          <cell r="L710" t="str">
            <v>沧州鸿创人力资源服务有限公司</v>
          </cell>
          <cell r="M710" t="str">
            <v>劳务派遣</v>
          </cell>
          <cell r="N710" t="str">
            <v>否</v>
          </cell>
          <cell r="O710" t="str">
            <v>否</v>
          </cell>
          <cell r="P710" t="str">
            <v>劳务派遣</v>
          </cell>
          <cell r="Q710" t="str">
            <v>生产类</v>
          </cell>
          <cell r="R710" t="str">
            <v>直接人员</v>
          </cell>
          <cell r="S710">
            <v>45950</v>
          </cell>
        </row>
        <row r="710">
          <cell r="AL710" t="str">
            <v>2008-06-01</v>
          </cell>
        </row>
        <row r="710">
          <cell r="AN710">
            <v>17</v>
          </cell>
        </row>
        <row r="710">
          <cell r="AQ710" t="str">
            <v>河北省黄骅市羊二庄镇海丰镇村112号</v>
          </cell>
        </row>
        <row r="711">
          <cell r="C711" t="str">
            <v>岳增帅</v>
          </cell>
          <cell r="D711" t="str">
            <v>男</v>
          </cell>
          <cell r="E711" t="str">
            <v>前台</v>
          </cell>
          <cell r="F711" t="str">
            <v>河北光华荣昌汽车部件有限公司</v>
          </cell>
          <cell r="G711" t="str">
            <v>座椅事业一部--座椅厂</v>
          </cell>
          <cell r="H711" t="str">
            <v>座椅总装车间</v>
          </cell>
          <cell r="I711" t="str">
            <v>检验员</v>
          </cell>
          <cell r="J711" t="str">
            <v>/</v>
          </cell>
          <cell r="K711" t="str">
            <v>河北</v>
          </cell>
          <cell r="L711" t="str">
            <v>河北工厂</v>
          </cell>
          <cell r="M711" t="str">
            <v>劳动合同</v>
          </cell>
          <cell r="N711" t="str">
            <v>是</v>
          </cell>
          <cell r="O711" t="str">
            <v>否</v>
          </cell>
          <cell r="P711" t="str">
            <v>正式工</v>
          </cell>
          <cell r="Q711" t="str">
            <v>生产类</v>
          </cell>
          <cell r="R711" t="str">
            <v>直接人员</v>
          </cell>
          <cell r="S711">
            <v>45924</v>
          </cell>
          <cell r="T711">
            <v>0</v>
          </cell>
        </row>
        <row r="711">
          <cell r="W711">
            <v>15512898711</v>
          </cell>
          <cell r="X711" t="str">
            <v>李树鲜</v>
          </cell>
          <cell r="Y711">
            <v>18713615772</v>
          </cell>
          <cell r="Z711" t="str">
            <v>中专</v>
          </cell>
          <cell r="AA711">
            <v>40695</v>
          </cell>
          <cell r="AB711" t="str">
            <v>黄骅职职教中心</v>
          </cell>
          <cell r="AC711" t="str">
            <v>机电冶金</v>
          </cell>
          <cell r="AD711" t="str">
            <v>统招</v>
          </cell>
          <cell r="AE711" t="str">
            <v>大专</v>
          </cell>
          <cell r="AF711">
            <v>41821</v>
          </cell>
          <cell r="AG711" t="str">
            <v>河北科技大学</v>
          </cell>
          <cell r="AH711" t="str">
            <v>机电一体化技术</v>
          </cell>
          <cell r="AI711" t="str">
            <v>成考</v>
          </cell>
          <cell r="AJ711" t="str">
            <v>汉</v>
          </cell>
          <cell r="AK711" t="str">
            <v>群众</v>
          </cell>
          <cell r="AL711" t="str">
            <v>已婚</v>
          </cell>
          <cell r="AM711" t="str">
            <v>1993-07-10</v>
          </cell>
          <cell r="AN711">
            <v>32</v>
          </cell>
          <cell r="AO711">
            <v>41883</v>
          </cell>
          <cell r="AP711" t="str">
            <v>河北</v>
          </cell>
          <cell r="AQ711" t="str">
            <v>河北省黄骅市齐家务乡前韩村195号</v>
          </cell>
        </row>
        <row r="712">
          <cell r="C712" t="str">
            <v>张建广</v>
          </cell>
          <cell r="D712" t="str">
            <v>男</v>
          </cell>
          <cell r="E712" t="str">
            <v>前台</v>
          </cell>
          <cell r="F712" t="str">
            <v>河北光华荣昌汽车部件有限公司</v>
          </cell>
          <cell r="G712" t="str">
            <v>座椅事业一部--座椅厂</v>
          </cell>
          <cell r="H712" t="str">
            <v>座椅总装车间</v>
          </cell>
          <cell r="I712" t="str">
            <v>组装工</v>
          </cell>
          <cell r="J712" t="str">
            <v>/</v>
          </cell>
          <cell r="K712" t="str">
            <v>河北</v>
          </cell>
          <cell r="L712" t="str">
            <v>沧州鸿创人力资源服务有限公司</v>
          </cell>
          <cell r="M712" t="str">
            <v>劳务派遣</v>
          </cell>
          <cell r="N712" t="str">
            <v>否</v>
          </cell>
          <cell r="O712" t="str">
            <v>否</v>
          </cell>
          <cell r="P712" t="str">
            <v>劳务派遣</v>
          </cell>
          <cell r="Q712" t="str">
            <v>生产类</v>
          </cell>
          <cell r="R712" t="str">
            <v>直接人员</v>
          </cell>
          <cell r="S712">
            <v>45946</v>
          </cell>
        </row>
        <row r="712">
          <cell r="W712">
            <v>13383067194</v>
          </cell>
        </row>
        <row r="712">
          <cell r="AM712" t="str">
            <v/>
          </cell>
          <cell r="AN712" t="e">
            <v>#VALUE!</v>
          </cell>
        </row>
        <row r="713">
          <cell r="C713" t="str">
            <v>王惠玉</v>
          </cell>
          <cell r="D713" t="str">
            <v>男</v>
          </cell>
          <cell r="E713" t="str">
            <v>前台</v>
          </cell>
          <cell r="F713" t="str">
            <v>河北光华荣昌汽车部件有限公司</v>
          </cell>
          <cell r="G713" t="str">
            <v>座椅事业一部--金属件厂</v>
          </cell>
          <cell r="H713" t="str">
            <v>电泳车间</v>
          </cell>
          <cell r="I713" t="str">
            <v>挂件工</v>
          </cell>
          <cell r="J713" t="str">
            <v>/</v>
          </cell>
          <cell r="K713" t="str">
            <v>河北</v>
          </cell>
          <cell r="L713" t="str">
            <v>天津宏达翔科技有限公司</v>
          </cell>
          <cell r="M713" t="str">
            <v>劳务派遣</v>
          </cell>
          <cell r="N713" t="str">
            <v>否</v>
          </cell>
          <cell r="O713" t="str">
            <v>否</v>
          </cell>
          <cell r="P713" t="str">
            <v>劳务派遣</v>
          </cell>
          <cell r="Q713" t="str">
            <v>生产类</v>
          </cell>
          <cell r="R713" t="str">
            <v>直接人员</v>
          </cell>
          <cell r="S713">
            <v>45956</v>
          </cell>
        </row>
        <row r="713">
          <cell r="W713">
            <v>19333082029</v>
          </cell>
          <cell r="X713" t="str">
            <v>宁凤</v>
          </cell>
          <cell r="Y713">
            <v>15128726180</v>
          </cell>
          <cell r="Z713" t="str">
            <v>初中</v>
          </cell>
          <cell r="AA713">
            <v>20225</v>
          </cell>
          <cell r="AB713" t="str">
            <v>黄骅第四中学</v>
          </cell>
        </row>
        <row r="713">
          <cell r="AJ713" t="str">
            <v>汉</v>
          </cell>
          <cell r="AK713" t="str">
            <v>群众</v>
          </cell>
          <cell r="AL713" t="str">
            <v>未婚</v>
          </cell>
          <cell r="AM713">
            <v>40100</v>
          </cell>
          <cell r="AN713">
            <v>16</v>
          </cell>
          <cell r="AO713">
            <v>2025</v>
          </cell>
          <cell r="AP713" t="str">
            <v>河北</v>
          </cell>
          <cell r="AQ713" t="str">
            <v>河北省黄骅市黄骅镇冲寺口村</v>
          </cell>
        </row>
        <row r="714">
          <cell r="C714" t="str">
            <v>秦家起</v>
          </cell>
          <cell r="D714" t="str">
            <v>男</v>
          </cell>
          <cell r="E714" t="str">
            <v>前台</v>
          </cell>
          <cell r="F714" t="str">
            <v>河北光华荣昌汽车部件有限公司</v>
          </cell>
          <cell r="G714" t="str">
            <v>座椅事业一部--金属件厂</v>
          </cell>
          <cell r="H714" t="str">
            <v>底座装配车间</v>
          </cell>
          <cell r="I714" t="str">
            <v>组装工</v>
          </cell>
          <cell r="J714" t="str">
            <v>/</v>
          </cell>
          <cell r="K714" t="str">
            <v>河北</v>
          </cell>
          <cell r="L714" t="str">
            <v>天津宏达翔科技有限公司</v>
          </cell>
          <cell r="M714" t="str">
            <v>劳务派遣</v>
          </cell>
          <cell r="N714" t="str">
            <v>否</v>
          </cell>
          <cell r="O714" t="str">
            <v>否</v>
          </cell>
          <cell r="P714" t="str">
            <v>劳务派遣</v>
          </cell>
          <cell r="Q714" t="str">
            <v>生产类</v>
          </cell>
          <cell r="R714" t="str">
            <v>直接人员</v>
          </cell>
          <cell r="S714">
            <v>45956</v>
          </cell>
        </row>
        <row r="714">
          <cell r="W714">
            <v>19031678645</v>
          </cell>
        </row>
        <row r="715">
          <cell r="C715" t="str">
            <v>张雨</v>
          </cell>
          <cell r="D715" t="str">
            <v>男</v>
          </cell>
          <cell r="E715" t="str">
            <v>前台</v>
          </cell>
          <cell r="F715" t="str">
            <v>河北光华荣昌汽车部件有限公司</v>
          </cell>
          <cell r="G715" t="str">
            <v>座椅事业一部--金属件厂</v>
          </cell>
          <cell r="H715" t="str">
            <v>焊接车间</v>
          </cell>
          <cell r="I715" t="str">
            <v>摆件工</v>
          </cell>
          <cell r="J715" t="str">
            <v>/</v>
          </cell>
          <cell r="K715" t="str">
            <v>河北</v>
          </cell>
          <cell r="L715" t="str">
            <v>天津宏达翔科技有限公司</v>
          </cell>
          <cell r="M715" t="str">
            <v>劳务派遣</v>
          </cell>
          <cell r="N715" t="str">
            <v>否</v>
          </cell>
          <cell r="O715" t="str">
            <v>否</v>
          </cell>
          <cell r="P715" t="str">
            <v>劳务派遣</v>
          </cell>
          <cell r="Q715" t="str">
            <v>生产类</v>
          </cell>
          <cell r="R715" t="str">
            <v>直接人员</v>
          </cell>
          <cell r="S715">
            <v>45902</v>
          </cell>
          <cell r="T715">
            <v>0</v>
          </cell>
        </row>
        <row r="715">
          <cell r="W715">
            <v>15695160560</v>
          </cell>
          <cell r="X715" t="str">
            <v>张振林</v>
          </cell>
          <cell r="Y715">
            <v>15716975983</v>
          </cell>
          <cell r="Z715" t="str">
            <v>本科</v>
          </cell>
          <cell r="AA715" t="str">
            <v>2025.06.20</v>
          </cell>
          <cell r="AB715" t="str">
            <v>河北体育学校</v>
          </cell>
          <cell r="AC715" t="str">
            <v>冰雪运动</v>
          </cell>
        </row>
        <row r="715">
          <cell r="AJ715" t="str">
            <v>汉</v>
          </cell>
          <cell r="AK715" t="str">
            <v>群众</v>
          </cell>
          <cell r="AL715" t="str">
            <v>未婚</v>
          </cell>
          <cell r="AM715" t="str">
            <v>2002-06-22</v>
          </cell>
          <cell r="AN715">
            <v>23</v>
          </cell>
          <cell r="AO715" t="str">
            <v>2025.09.02</v>
          </cell>
          <cell r="AP715" t="str">
            <v>河北</v>
          </cell>
          <cell r="AQ715" t="str">
            <v>河北省沧州市南皮县鲍官屯镇鲍官屯村10055号</v>
          </cell>
        </row>
        <row r="716">
          <cell r="C716" t="str">
            <v>赵昊泽</v>
          </cell>
          <cell r="D716" t="str">
            <v>男</v>
          </cell>
          <cell r="E716" t="str">
            <v>前台</v>
          </cell>
          <cell r="F716" t="str">
            <v>河北光华荣昌汽车部件有限公司</v>
          </cell>
          <cell r="G716" t="str">
            <v>座椅事业一部--金属件厂</v>
          </cell>
          <cell r="H716" t="str">
            <v>焊接车间</v>
          </cell>
          <cell r="I716" t="str">
            <v>摆件工</v>
          </cell>
          <cell r="J716" t="str">
            <v>/</v>
          </cell>
          <cell r="K716" t="str">
            <v>河北</v>
          </cell>
          <cell r="L716" t="str">
            <v>沧州鸿创人力资源服务有限公司</v>
          </cell>
          <cell r="M716" t="str">
            <v>劳务派遣</v>
          </cell>
          <cell r="N716" t="str">
            <v>否</v>
          </cell>
          <cell r="O716" t="str">
            <v>否</v>
          </cell>
          <cell r="P716" t="str">
            <v>劳务派遣</v>
          </cell>
          <cell r="Q716" t="str">
            <v>生产类</v>
          </cell>
          <cell r="R716" t="str">
            <v>直接人员</v>
          </cell>
          <cell r="S716">
            <v>45950</v>
          </cell>
        </row>
        <row r="716">
          <cell r="AL716" t="str">
            <v>2008-06-27</v>
          </cell>
        </row>
        <row r="716">
          <cell r="AN716">
            <v>17</v>
          </cell>
        </row>
        <row r="716">
          <cell r="AQ716" t="str">
            <v>河北省黄骅市羊二庄镇贾庄村999号</v>
          </cell>
        </row>
        <row r="717">
          <cell r="C717" t="str">
            <v>于德雨</v>
          </cell>
          <cell r="D717" t="str">
            <v>男</v>
          </cell>
          <cell r="E717" t="str">
            <v>前台</v>
          </cell>
          <cell r="F717" t="str">
            <v>河北光华荣昌汽车部件有限公司</v>
          </cell>
          <cell r="G717" t="str">
            <v>座椅事业一部--金属件厂</v>
          </cell>
          <cell r="H717" t="str">
            <v>焊接车间</v>
          </cell>
          <cell r="I717" t="str">
            <v>摆件工</v>
          </cell>
          <cell r="J717" t="str">
            <v>/</v>
          </cell>
          <cell r="K717" t="str">
            <v>河北</v>
          </cell>
          <cell r="L717" t="str">
            <v>沧州鸿创人力资源服务有限公司</v>
          </cell>
          <cell r="M717" t="str">
            <v>劳务派遣</v>
          </cell>
          <cell r="N717" t="str">
            <v>否</v>
          </cell>
          <cell r="O717" t="str">
            <v>否</v>
          </cell>
          <cell r="P717" t="str">
            <v>劳务派遣</v>
          </cell>
          <cell r="Q717" t="str">
            <v>生产类</v>
          </cell>
          <cell r="R717" t="str">
            <v>直接人员</v>
          </cell>
          <cell r="S717">
            <v>45824</v>
          </cell>
          <cell r="T717">
            <v>0</v>
          </cell>
        </row>
        <row r="717">
          <cell r="AM717" t="str">
            <v>1997-12-02</v>
          </cell>
          <cell r="AN717">
            <v>27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88.5835185185" refreshedBy="WuYanxia" recordCount="97">
  <cacheSource type="worksheet">
    <worksheetSource ref="B2:P99" sheet="劳务费"/>
  </cacheSource>
  <cacheFields count="15">
    <cacheField name="车间" numFmtId="0">
      <sharedItems count="13">
        <s v="注塑"/>
        <s v="电泳"/>
        <s v="冲压"/>
        <s v="底座"/>
        <s v="工艺工程部"/>
        <s v="发泡"/>
        <s v="焊接"/>
        <s v="销售"/>
        <s v="生产管理科——座椅"/>
        <s v="后视镜"/>
        <s v="3.0H6"/>
        <s v="1.0欧马可"/>
        <s v="2.0重卡"/>
      </sharedItems>
    </cacheField>
    <cacheField name="姓名" numFmtId="0">
      <sharedItems count="97">
        <s v="刘杰"/>
        <s v="杨欢"/>
        <s v="王福海"/>
        <s v="李贵荣"/>
        <s v="闫庆军"/>
        <s v="徐淑珍"/>
        <s v="张瑞丽"/>
        <s v="马文博"/>
        <s v="窦富议"/>
        <s v="闫麟"/>
        <s v="张红亮"/>
        <s v="刘新"/>
        <s v="闻龙超"/>
        <s v="刘万鹏"/>
        <s v="李玉强"/>
        <s v="崔淑玲"/>
        <s v="王金玉"/>
        <s v="刘希伟"/>
        <s v="李金良"/>
        <s v="孟祥广"/>
        <s v="王宏建"/>
        <s v="王云"/>
        <s v="范景宸"/>
        <s v="周永进"/>
        <s v="崔超轶"/>
        <s v="蒋金伟"/>
        <s v="徐秀云"/>
        <s v="于德雨"/>
        <s v="刘振煊"/>
        <s v="邵明辉"/>
        <s v="韩宗翰"/>
        <s v="李俊茜"/>
        <s v="张亮"/>
        <s v="张文余"/>
        <s v="张增宇"/>
        <s v="李春河"/>
        <s v="滕爱儒"/>
        <s v="徐富祥"/>
        <s v="赵玉合"/>
        <s v="吴英正"/>
        <s v="李树昶"/>
        <s v="孙新华"/>
        <s v="李春梅"/>
        <s v="郭仕鹏"/>
        <s v="张淑敏"/>
        <s v="马文亮"/>
        <s v="宗春友"/>
        <s v="宗晓雄"/>
        <s v="张德义"/>
        <s v="耿浩玮"/>
        <s v="时文东"/>
        <s v="邓福海"/>
        <s v="付其挣"/>
        <s v="李述起"/>
        <s v="李兆庚"/>
        <s v="李泽林"/>
        <s v="陈柄州"/>
        <s v="张鹤萧"/>
        <s v="刘厚腾"/>
        <s v="滕爱文"/>
        <s v="高磊"/>
        <s v="王晓东"/>
        <s v="张博文"/>
        <s v="赵昊泽"/>
        <s v="张志城"/>
        <s v="王英圳"/>
        <s v="张双治"/>
        <s v="宋健"/>
        <s v="杨浩"/>
        <s v="蒋若涵"/>
        <s v="祁瀚"/>
        <s v="孙文晶"/>
        <s v="张伟东"/>
        <s v="鲁璐"/>
        <s v="袁帅"/>
        <s v="于培沂"/>
        <s v="刘红元"/>
        <s v="王文超"/>
        <s v="李帅霖"/>
        <s v="张丽"/>
        <s v="冯玉兰"/>
        <s v="曹政"/>
        <s v="霍传泽"/>
        <s v="霍传宇"/>
        <s v="张伟"/>
        <s v="张宝珠"/>
        <s v="王海名"/>
        <s v="王治永"/>
        <s v="王家宝"/>
        <s v="陈梦豪"/>
        <s v="李术峰"/>
        <s v="张建广"/>
        <s v="王浩然"/>
        <s v="李贵良"/>
        <s v="冯嘉晟"/>
        <s v="孙国强"/>
        <s v="张彭"/>
      </sharedItems>
    </cacheField>
    <cacheField name="职位" numFmtId="0">
      <sharedItems count="6">
        <s v="操作工"/>
        <s v="焊工"/>
        <s v="组装工"/>
        <s v="新产品试制技工"/>
        <s v="发泡工"/>
        <s v="摆件工"/>
      </sharedItems>
    </cacheField>
    <cacheField name="出勤天数" numFmtId="0">
      <sharedItems containsSemiMixedTypes="0" containsString="0" containsNumber="1" minValue="0" maxValue="29.5" count="40">
        <n v="9"/>
        <n v="6"/>
        <n v="8"/>
        <n v="17"/>
        <n v="27.5"/>
        <n v="22"/>
        <n v="2.5"/>
        <n v="26"/>
        <n v="22.5"/>
        <n v="25"/>
        <n v="23.5"/>
        <n v="17.5"/>
        <n v="2"/>
        <n v="29"/>
        <n v="24"/>
        <n v="26.5"/>
        <n v="7"/>
        <n v="5.5"/>
        <n v="7.5"/>
        <n v="15"/>
        <n v="11"/>
        <n v="21"/>
        <n v="3"/>
        <n v="18.5"/>
        <n v="10"/>
        <n v="12"/>
        <n v="27"/>
        <n v="25.5"/>
        <n v="29.5"/>
        <n v="1"/>
        <n v="20"/>
        <n v="28"/>
        <n v="8.5"/>
        <n v="4.5"/>
        <n v="19.5"/>
        <n v="14"/>
        <n v="4"/>
        <n v="5"/>
        <n v="10.5"/>
        <n v="13"/>
      </sharedItems>
    </cacheField>
    <cacheField name="日常工时" numFmtId="0">
      <sharedItems containsSemiMixedTypes="0" containsString="0" containsNumber="1" minValue="0" maxValue="239" count="60">
        <n v="72"/>
        <n v="48"/>
        <n v="64"/>
        <n v="136"/>
        <n v="219"/>
        <n v="181"/>
        <n v="22"/>
        <n v="210.5"/>
        <n v="179.5"/>
        <n v="199.5"/>
        <n v="188"/>
        <n v="196.5"/>
        <n v="16"/>
        <n v="232"/>
        <n v="192"/>
        <n v="214"/>
        <n v="56"/>
        <n v="44"/>
        <n v="88"/>
        <n v="120"/>
        <n v="66"/>
        <n v="178.2"/>
        <n v="217.4"/>
        <n v="24"/>
        <n v="150"/>
        <n v="80"/>
        <n v="96"/>
        <n v="218.5"/>
        <n v="212"/>
        <n v="204"/>
        <n v="208"/>
        <n v="239"/>
        <n v="189"/>
        <n v="8"/>
        <n v="94.5"/>
        <n v="158"/>
        <n v="142"/>
        <n v="222"/>
        <n v="67"/>
        <n v="181.5"/>
        <n v="43"/>
        <n v="79.5"/>
        <n v="155.5"/>
        <n v="182.5"/>
        <n v="40"/>
        <n v="215"/>
        <n v="198.5"/>
        <n v="216"/>
        <n v="224"/>
        <n v="112"/>
        <n v="191.5"/>
        <n v="156"/>
        <n v="192.5"/>
        <n v="31"/>
        <n v="39"/>
        <n v="36"/>
        <n v="111.5"/>
        <n v="86"/>
        <n v="104"/>
        <n v="194.5"/>
      </sharedItems>
    </cacheField>
    <cacheField name="日常单价" numFmtId="0">
      <sharedItems containsSemiMixedTypes="0" containsString="0" containsNumber="1" containsInteger="1" minValue="0" maxValue="30" count="6">
        <n v="21"/>
        <n v="20"/>
        <n v="30"/>
        <n v="22"/>
        <n v="19"/>
        <n v="23"/>
      </sharedItems>
    </cacheField>
    <cacheField name="日常工资" numFmtId="0">
      <sharedItems containsSemiMixedTypes="0" containsString="0" containsNumber="1" minValue="0" maxValue="7170" count="72">
        <n v="1512"/>
        <n v="960"/>
        <n v="1280"/>
        <n v="2720"/>
        <n v="4380"/>
        <n v="5430"/>
        <n v="440"/>
        <n v="4631"/>
        <n v="1584"/>
        <n v="3949"/>
        <n v="4389"/>
        <n v="4136"/>
        <n v="5895"/>
        <n v="304"/>
        <n v="4872"/>
        <n v="5760"/>
        <n v="1440"/>
        <n v="6420"/>
        <n v="1680"/>
        <n v="924"/>
        <n v="1848"/>
        <n v="2520"/>
        <n v="1980"/>
        <n v="336"/>
        <n v="3742.2"/>
        <n v="4565.4"/>
        <n v="504"/>
        <n v="3150"/>
        <n v="2160"/>
        <n v="2400"/>
        <n v="2016"/>
        <n v="1008"/>
        <n v="4588.5"/>
        <n v="6360"/>
        <n v="6120"/>
        <n v="1920"/>
        <n v="4368"/>
        <n v="7170"/>
        <n v="2856"/>
        <n v="3969"/>
        <n v="168"/>
        <n v="240"/>
        <n v="1984.5"/>
        <n v="3318"/>
        <n v="2982"/>
        <n v="6660"/>
        <n v="1407"/>
        <n v="3811.5"/>
        <n v="903"/>
        <n v="1828.5"/>
        <n v="1104"/>
        <n v="3265.5"/>
        <n v="3832.5"/>
        <n v="840"/>
        <n v="4515"/>
        <n v="4168.5"/>
        <n v="4536"/>
        <n v="4704"/>
        <n v="2352"/>
        <n v="4021.5"/>
        <n v="3276"/>
        <n v="4427.5"/>
        <n v="651"/>
        <n v="4841.5"/>
        <n v="897"/>
        <n v="368"/>
        <n v="756"/>
        <n v="2564.5"/>
        <n v="1978"/>
        <n v="2392"/>
        <n v="1176"/>
        <n v="4473.5"/>
      </sharedItems>
    </cacheField>
    <cacheField name="加班工时" numFmtId="0">
      <sharedItems containsSemiMixedTypes="0" containsString="0" containsNumber="1" minValue="0" maxValue="126.5" count="76">
        <n v="36"/>
        <n v="20"/>
        <n v="24"/>
        <n v="27.5"/>
        <n v="63.5"/>
        <n v="124.5"/>
        <n v="54"/>
        <n v="8.5"/>
        <n v="85.5"/>
        <n v="29.5"/>
        <n v="69.5"/>
        <n v="68"/>
        <n v="55"/>
        <n v="69"/>
        <n v="6.5"/>
        <n v="126.5"/>
        <n v="92.5"/>
        <n v="26"/>
        <n v="81"/>
        <n v="14"/>
        <n v="10.5"/>
        <n v="33"/>
        <n v="44"/>
        <n v="22"/>
        <n v="5"/>
        <n v="58"/>
        <n v="71.5"/>
        <n v="74"/>
        <n v="45"/>
        <n v="9"/>
        <n v="64"/>
        <n v="28"/>
        <n v="34"/>
        <n v="24.5"/>
        <n v="43"/>
        <n v="15"/>
        <n v="76.5"/>
        <n v="0"/>
        <n v="74.5"/>
        <n v="13"/>
        <n v="41.5"/>
        <n v="77"/>
        <n v="90"/>
        <n v="105"/>
        <n v="92"/>
        <n v="3"/>
        <n v="4"/>
        <n v="8"/>
        <n v="35"/>
        <n v="12"/>
        <n v="48"/>
        <n v="42"/>
        <n v="83"/>
        <n v="21"/>
        <n v="90.5"/>
        <n v="7.5"/>
        <n v="2.5"/>
        <n v="52"/>
        <n v="70"/>
        <n v="48.5"/>
        <n v="73"/>
        <n v="75"/>
        <n v="30"/>
        <n v="93"/>
        <n v="49"/>
        <n v="51"/>
        <n v="98"/>
        <n v="96"/>
        <n v="80.5"/>
        <n v="11.5"/>
        <n v="108.5"/>
        <n v="12.5"/>
        <n v="16.5"/>
        <n v="53"/>
        <n v="37.5"/>
        <n v="16"/>
      </sharedItems>
    </cacheField>
    <cacheField name="加班单价" numFmtId="0">
      <sharedItems containsSemiMixedTypes="0" containsString="0" containsNumber="1" containsInteger="1" minValue="0" maxValue="30" count="6">
        <n v="21"/>
        <n v="20"/>
        <n v="30"/>
        <n v="22"/>
        <n v="19"/>
        <n v="23"/>
      </sharedItems>
    </cacheField>
    <cacheField name="加班工资" numFmtId="0">
      <sharedItems containsSemiMixedTypes="0" containsString="0" containsNumber="1" minValue="0" maxValue="2775" count="84">
        <n v="756"/>
        <n v="400"/>
        <n v="480"/>
        <n v="550"/>
        <n v="1270"/>
        <n v="2490"/>
        <n v="1620"/>
        <n v="170"/>
        <n v="1881"/>
        <n v="649"/>
        <n v="1529"/>
        <n v="1496"/>
        <n v="1210"/>
        <n v="2070"/>
        <n v="123.5"/>
        <n v="2656.5"/>
        <n v="2775"/>
        <n v="780"/>
        <n v="2430"/>
        <n v="420"/>
        <n v="220.5"/>
        <n v="693"/>
        <n v="924"/>
        <n v="660"/>
        <n v="105"/>
        <n v="1218"/>
        <n v="1501.5"/>
        <n v="2220"/>
        <n v="945"/>
        <n v="189"/>
        <n v="1344"/>
        <n v="840"/>
        <n v="720"/>
        <n v="1020"/>
        <n v="514.5"/>
        <n v="903"/>
        <n v="315"/>
        <n v="1606.5"/>
        <n v="0"/>
        <n v="2235"/>
        <n v="390"/>
        <n v="871.5"/>
        <n v="1617"/>
        <n v="2700"/>
        <n v="2205"/>
        <n v="1932"/>
        <n v="63"/>
        <n v="84"/>
        <n v="168"/>
        <n v="90"/>
        <n v="735"/>
        <n v="252"/>
        <n v="1008"/>
        <n v="882"/>
        <n v="1743"/>
        <n v="441"/>
        <n v="1900.5"/>
        <n v="178.5"/>
        <n v="172.5"/>
        <n v="57.5"/>
        <n v="1092"/>
        <n v="546"/>
        <n v="1470"/>
        <n v="1018.5"/>
        <n v="1533"/>
        <n v="1575"/>
        <n v="630"/>
        <n v="1953"/>
        <n v="1029"/>
        <n v="1071"/>
        <n v="2058"/>
        <n v="2016"/>
        <n v="1851.5"/>
        <n v="241.5"/>
        <n v="136.5"/>
        <n v="2495.5"/>
        <n v="287.5"/>
        <n v="115"/>
        <n v="346.5"/>
        <n v="1219"/>
        <n v="862.5"/>
        <n v="954.5"/>
        <n v="336"/>
        <n v="1759.5"/>
      </sharedItems>
    </cacheField>
    <cacheField name="奖惩" numFmtId="0">
      <sharedItems containsSemiMixedTypes="0" containsString="0" containsNumber="1" containsInteger="1" minValue="-110" maxValue="300" count="23">
        <n v="270"/>
        <n v="120"/>
        <n v="0"/>
        <n v="-20"/>
        <n v="-60"/>
        <n v="20"/>
        <n v="300"/>
        <n v="-70"/>
        <n v="60"/>
        <n v="260"/>
        <n v="180"/>
        <n v="240"/>
        <n v="-30"/>
        <n v="-10"/>
        <n v="40"/>
        <n v="280"/>
        <n v="-80"/>
        <n v="-40"/>
        <n v="80"/>
        <n v="100"/>
        <n v="140"/>
        <n v="-110"/>
        <n v="-50"/>
      </sharedItems>
    </cacheField>
    <cacheField name="工资小计" numFmtId="0">
      <sharedItems containsSemiMixedTypes="0" containsString="0" containsNumber="1" minValue="0" maxValue="9870" count="91">
        <n v="2538"/>
        <n v="1480"/>
        <n v="1560"/>
        <n v="1830"/>
        <n v="3990"/>
        <n v="6870"/>
        <n v="7050"/>
        <n v="610"/>
        <n v="6492"/>
        <n v="2072"/>
        <n v="5478"/>
        <n v="5885"/>
        <n v="5286"/>
        <n v="7985"/>
        <n v="427.5"/>
        <n v="7828.5"/>
        <n v="8835"/>
        <n v="2340"/>
        <n v="9150"/>
        <n v="2100"/>
        <n v="1144.5"/>
        <n v="2541"/>
        <n v="3444"/>
        <n v="2471"/>
        <n v="2760"/>
        <n v="441"/>
        <n v="5020.2"/>
        <n v="5996.9"/>
        <n v="7980"/>
        <n v="3765"/>
        <n v="693"/>
        <n v="4754"/>
        <n v="3180"/>
        <n v="2880"/>
        <n v="3420"/>
        <n v="2194.5"/>
        <n v="3159"/>
        <n v="1323"/>
        <n v="6175"/>
        <n v="2709"/>
        <n v="6360"/>
        <n v="8325"/>
        <n v="2310"/>
        <n v="3381.5"/>
        <n v="5975"/>
        <n v="9870"/>
        <n v="3707.5"/>
        <n v="6873"/>
        <n v="6201"/>
        <n v="231"/>
        <n v="272"/>
        <n v="544"/>
        <n v="330"/>
        <n v="2719.5"/>
        <n v="776"/>
        <n v="4626"/>
        <n v="4144"/>
        <n v="9600"/>
        <n v="6615"/>
        <n v="1828"/>
        <n v="2583"/>
        <n v="5632"/>
        <n v="1041.5"/>
        <n v="2001"/>
        <n v="1161.5"/>
        <n v="4189.5"/>
        <n v="4964.5"/>
        <n v="1466"/>
        <n v="6005"/>
        <n v="5227"/>
        <n v="6169"/>
        <n v="6339"/>
        <n v="2982"/>
        <n v="6905"/>
        <n v="5070.5"/>
        <n v="4367"/>
        <n v="7070"/>
        <n v="6860"/>
        <n v="6279"/>
        <n v="745.5"/>
        <n v="787.5"/>
        <n v="7317"/>
        <n v="1184.5"/>
        <n v="443"/>
        <n v="1102.5"/>
        <n v="1186.5"/>
        <n v="3518.5"/>
        <n v="2617.5"/>
        <n v="3148.5"/>
        <n v="1512"/>
        <n v="6353"/>
      </sharedItems>
    </cacheField>
    <cacheField name="其他" numFmtId="0">
      <sharedItems containsString="0" containsBlank="1" containsNumber="1" minValue="0" maxValue="267.5" count="4">
        <m/>
        <n v="30"/>
        <n v="125"/>
        <n v="267.5"/>
      </sharedItems>
    </cacheField>
    <cacheField name="饭补" numFmtId="0">
      <sharedItems containsSemiMixedTypes="0" containsString="0" containsNumber="1" minValue="0" maxValue="260" count="43">
        <n v="45"/>
        <n v="30"/>
        <n v="40"/>
        <n v="85"/>
        <n v="137.5"/>
        <n v="110"/>
        <n v="12.5"/>
        <n v="130"/>
        <n v="112.5"/>
        <n v="125"/>
        <n v="117.5"/>
        <n v="175"/>
        <n v="10"/>
        <n v="145"/>
        <n v="120"/>
        <n v="132.5"/>
        <n v="35"/>
        <n v="27.5"/>
        <n v="37.5"/>
        <n v="75"/>
        <n v="55"/>
        <n v="105"/>
        <n v="92.5"/>
        <n v="90"/>
        <n v="100"/>
        <n v="15"/>
        <n v="50"/>
        <n v="60"/>
        <n v="135"/>
        <n v="127.5"/>
        <n v="147.5"/>
        <n v="260"/>
        <n v="5"/>
        <n v="87.5"/>
        <n v="140"/>
        <n v="42.5"/>
        <n v="22.5"/>
        <n v="97.5"/>
        <n v="225"/>
        <n v="70"/>
        <n v="20"/>
        <n v="52.5"/>
        <n v="65"/>
      </sharedItems>
    </cacheField>
    <cacheField name="工资合计" numFmtId="0">
      <sharedItems containsSemiMixedTypes="0" containsString="0" containsNumber="1" minValue="0" maxValue="10017.5" count="93">
        <n v="2583"/>
        <n v="1510"/>
        <n v="1590"/>
        <n v="1870"/>
        <n v="4075"/>
        <n v="7007.5"/>
        <n v="7160"/>
        <n v="622.5"/>
        <n v="6622"/>
        <n v="2117"/>
        <n v="5590.5"/>
        <n v="6010"/>
        <n v="5403.5"/>
        <n v="8160"/>
        <n v="467.5"/>
        <n v="7973.5"/>
        <n v="8955"/>
        <n v="2370"/>
        <n v="9282.5"/>
        <n v="2135"/>
        <n v="1172"/>
        <n v="2578.5"/>
        <n v="3519"/>
        <n v="2526"/>
        <n v="2800"/>
        <n v="451"/>
        <n v="5125.2"/>
        <n v="6134.4"/>
        <n v="8100"/>
        <n v="3840"/>
        <n v="723"/>
        <n v="4846.5"/>
        <n v="3270"/>
        <n v="2925"/>
        <n v="3520"/>
        <n v="708"/>
        <n v="2244.5"/>
        <n v="3219"/>
        <n v="1353"/>
        <n v="6310"/>
        <n v="2769"/>
        <n v="6492.5"/>
        <n v="8452.5"/>
        <n v="2350"/>
        <n v="3456.5"/>
        <n v="6105"/>
        <n v="10017.5"/>
        <n v="3792.5"/>
        <n v="7258"/>
        <n v="6313.5"/>
        <n v="236"/>
        <n v="277"/>
        <n v="554"/>
        <n v="335"/>
        <n v="2779.5"/>
        <n v="791"/>
        <n v="4726"/>
        <n v="4231.5"/>
        <n v="9740"/>
        <n v="6760"/>
        <n v="1870.5"/>
        <n v="2638"/>
        <n v="5732"/>
        <n v="1064"/>
        <n v="2051"/>
        <n v="1191.5"/>
        <n v="4287"/>
        <n v="5189.5"/>
        <n v="1488.5"/>
        <n v="6140"/>
        <n v="5352"/>
        <n v="6304"/>
        <n v="6476.5"/>
        <n v="3052"/>
        <n v="7050"/>
        <n v="5190.5"/>
        <n v="4464.5"/>
        <n v="7215"/>
        <n v="7000"/>
        <n v="6399"/>
        <n v="760.5"/>
        <n v="807.5"/>
        <n v="7449.5"/>
        <n v="1207"/>
        <n v="453"/>
        <n v="1147.5"/>
        <n v="1236.5"/>
        <n v="3658.5"/>
        <n v="2670"/>
        <n v="3213.5"/>
        <n v="1547"/>
        <n v="6470.5"/>
        <n v="718.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7">
  <r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  <x v="1"/>
    <x v="1"/>
    <x v="1"/>
    <x v="0"/>
    <x v="1"/>
    <x v="1"/>
  </r>
  <r>
    <x v="1"/>
    <x v="2"/>
    <x v="0"/>
    <x v="1"/>
    <x v="1"/>
    <x v="1"/>
    <x v="1"/>
    <x v="1"/>
    <x v="1"/>
    <x v="1"/>
    <x v="1"/>
    <x v="1"/>
    <x v="0"/>
    <x v="1"/>
    <x v="1"/>
  </r>
  <r>
    <x v="1"/>
    <x v="3"/>
    <x v="0"/>
    <x v="1"/>
    <x v="1"/>
    <x v="1"/>
    <x v="1"/>
    <x v="2"/>
    <x v="1"/>
    <x v="2"/>
    <x v="1"/>
    <x v="2"/>
    <x v="0"/>
    <x v="1"/>
    <x v="2"/>
  </r>
  <r>
    <x v="1"/>
    <x v="4"/>
    <x v="0"/>
    <x v="2"/>
    <x v="2"/>
    <x v="1"/>
    <x v="2"/>
    <x v="3"/>
    <x v="1"/>
    <x v="3"/>
    <x v="2"/>
    <x v="3"/>
    <x v="0"/>
    <x v="2"/>
    <x v="3"/>
  </r>
  <r>
    <x v="1"/>
    <x v="5"/>
    <x v="0"/>
    <x v="3"/>
    <x v="3"/>
    <x v="1"/>
    <x v="3"/>
    <x v="4"/>
    <x v="1"/>
    <x v="4"/>
    <x v="2"/>
    <x v="4"/>
    <x v="0"/>
    <x v="3"/>
    <x v="4"/>
  </r>
  <r>
    <x v="1"/>
    <x v="6"/>
    <x v="0"/>
    <x v="4"/>
    <x v="4"/>
    <x v="1"/>
    <x v="4"/>
    <x v="5"/>
    <x v="1"/>
    <x v="5"/>
    <x v="2"/>
    <x v="5"/>
    <x v="0"/>
    <x v="4"/>
    <x v="5"/>
  </r>
  <r>
    <x v="2"/>
    <x v="7"/>
    <x v="1"/>
    <x v="5"/>
    <x v="5"/>
    <x v="2"/>
    <x v="5"/>
    <x v="6"/>
    <x v="2"/>
    <x v="6"/>
    <x v="2"/>
    <x v="6"/>
    <x v="0"/>
    <x v="5"/>
    <x v="6"/>
  </r>
  <r>
    <x v="3"/>
    <x v="8"/>
    <x v="2"/>
    <x v="6"/>
    <x v="6"/>
    <x v="1"/>
    <x v="6"/>
    <x v="7"/>
    <x v="1"/>
    <x v="7"/>
    <x v="2"/>
    <x v="7"/>
    <x v="0"/>
    <x v="6"/>
    <x v="7"/>
  </r>
  <r>
    <x v="3"/>
    <x v="9"/>
    <x v="2"/>
    <x v="7"/>
    <x v="7"/>
    <x v="3"/>
    <x v="7"/>
    <x v="8"/>
    <x v="3"/>
    <x v="8"/>
    <x v="3"/>
    <x v="8"/>
    <x v="0"/>
    <x v="7"/>
    <x v="8"/>
  </r>
  <r>
    <x v="3"/>
    <x v="10"/>
    <x v="2"/>
    <x v="0"/>
    <x v="0"/>
    <x v="3"/>
    <x v="8"/>
    <x v="9"/>
    <x v="3"/>
    <x v="9"/>
    <x v="2"/>
    <x v="9"/>
    <x v="0"/>
    <x v="0"/>
    <x v="9"/>
  </r>
  <r>
    <x v="3"/>
    <x v="11"/>
    <x v="2"/>
    <x v="8"/>
    <x v="8"/>
    <x v="3"/>
    <x v="9"/>
    <x v="10"/>
    <x v="3"/>
    <x v="10"/>
    <x v="2"/>
    <x v="10"/>
    <x v="0"/>
    <x v="8"/>
    <x v="10"/>
  </r>
  <r>
    <x v="3"/>
    <x v="12"/>
    <x v="2"/>
    <x v="9"/>
    <x v="9"/>
    <x v="3"/>
    <x v="10"/>
    <x v="11"/>
    <x v="3"/>
    <x v="11"/>
    <x v="2"/>
    <x v="11"/>
    <x v="0"/>
    <x v="9"/>
    <x v="11"/>
  </r>
  <r>
    <x v="3"/>
    <x v="13"/>
    <x v="2"/>
    <x v="10"/>
    <x v="10"/>
    <x v="3"/>
    <x v="11"/>
    <x v="12"/>
    <x v="3"/>
    <x v="12"/>
    <x v="4"/>
    <x v="12"/>
    <x v="0"/>
    <x v="10"/>
    <x v="12"/>
  </r>
  <r>
    <x v="4"/>
    <x v="14"/>
    <x v="3"/>
    <x v="11"/>
    <x v="11"/>
    <x v="2"/>
    <x v="12"/>
    <x v="13"/>
    <x v="2"/>
    <x v="13"/>
    <x v="5"/>
    <x v="13"/>
    <x v="0"/>
    <x v="11"/>
    <x v="13"/>
  </r>
  <r>
    <x v="5"/>
    <x v="15"/>
    <x v="4"/>
    <x v="12"/>
    <x v="12"/>
    <x v="4"/>
    <x v="13"/>
    <x v="14"/>
    <x v="4"/>
    <x v="14"/>
    <x v="2"/>
    <x v="14"/>
    <x v="1"/>
    <x v="12"/>
    <x v="14"/>
  </r>
  <r>
    <x v="6"/>
    <x v="16"/>
    <x v="5"/>
    <x v="13"/>
    <x v="13"/>
    <x v="0"/>
    <x v="14"/>
    <x v="15"/>
    <x v="0"/>
    <x v="15"/>
    <x v="6"/>
    <x v="15"/>
    <x v="0"/>
    <x v="13"/>
    <x v="15"/>
  </r>
  <r>
    <x v="6"/>
    <x v="17"/>
    <x v="1"/>
    <x v="14"/>
    <x v="14"/>
    <x v="2"/>
    <x v="15"/>
    <x v="16"/>
    <x v="2"/>
    <x v="16"/>
    <x v="6"/>
    <x v="16"/>
    <x v="0"/>
    <x v="14"/>
    <x v="16"/>
  </r>
  <r>
    <x v="6"/>
    <x v="18"/>
    <x v="1"/>
    <x v="1"/>
    <x v="1"/>
    <x v="2"/>
    <x v="16"/>
    <x v="17"/>
    <x v="2"/>
    <x v="17"/>
    <x v="1"/>
    <x v="17"/>
    <x v="0"/>
    <x v="1"/>
    <x v="17"/>
  </r>
  <r>
    <x v="6"/>
    <x v="19"/>
    <x v="1"/>
    <x v="15"/>
    <x v="15"/>
    <x v="2"/>
    <x v="17"/>
    <x v="18"/>
    <x v="2"/>
    <x v="18"/>
    <x v="6"/>
    <x v="18"/>
    <x v="0"/>
    <x v="15"/>
    <x v="18"/>
  </r>
  <r>
    <x v="6"/>
    <x v="20"/>
    <x v="1"/>
    <x v="16"/>
    <x v="16"/>
    <x v="2"/>
    <x v="18"/>
    <x v="19"/>
    <x v="2"/>
    <x v="19"/>
    <x v="2"/>
    <x v="19"/>
    <x v="0"/>
    <x v="16"/>
    <x v="19"/>
  </r>
  <r>
    <x v="6"/>
    <x v="21"/>
    <x v="5"/>
    <x v="17"/>
    <x v="17"/>
    <x v="0"/>
    <x v="19"/>
    <x v="20"/>
    <x v="0"/>
    <x v="20"/>
    <x v="2"/>
    <x v="20"/>
    <x v="0"/>
    <x v="17"/>
    <x v="20"/>
  </r>
  <r>
    <x v="6"/>
    <x v="22"/>
    <x v="5"/>
    <x v="18"/>
    <x v="18"/>
    <x v="0"/>
    <x v="20"/>
    <x v="21"/>
    <x v="0"/>
    <x v="21"/>
    <x v="2"/>
    <x v="21"/>
    <x v="0"/>
    <x v="18"/>
    <x v="21"/>
  </r>
  <r>
    <x v="6"/>
    <x v="23"/>
    <x v="5"/>
    <x v="19"/>
    <x v="19"/>
    <x v="0"/>
    <x v="21"/>
    <x v="22"/>
    <x v="0"/>
    <x v="22"/>
    <x v="2"/>
    <x v="22"/>
    <x v="0"/>
    <x v="19"/>
    <x v="22"/>
  </r>
  <r>
    <x v="6"/>
    <x v="24"/>
    <x v="5"/>
    <x v="20"/>
    <x v="18"/>
    <x v="0"/>
    <x v="20"/>
    <x v="21"/>
    <x v="0"/>
    <x v="21"/>
    <x v="7"/>
    <x v="23"/>
    <x v="0"/>
    <x v="20"/>
    <x v="23"/>
  </r>
  <r>
    <x v="6"/>
    <x v="25"/>
    <x v="1"/>
    <x v="2"/>
    <x v="20"/>
    <x v="2"/>
    <x v="22"/>
    <x v="23"/>
    <x v="2"/>
    <x v="23"/>
    <x v="1"/>
    <x v="24"/>
    <x v="0"/>
    <x v="2"/>
    <x v="24"/>
  </r>
  <r>
    <x v="6"/>
    <x v="26"/>
    <x v="5"/>
    <x v="12"/>
    <x v="12"/>
    <x v="0"/>
    <x v="23"/>
    <x v="24"/>
    <x v="0"/>
    <x v="24"/>
    <x v="2"/>
    <x v="25"/>
    <x v="0"/>
    <x v="12"/>
    <x v="25"/>
  </r>
  <r>
    <x v="6"/>
    <x v="27"/>
    <x v="5"/>
    <x v="21"/>
    <x v="21"/>
    <x v="0"/>
    <x v="24"/>
    <x v="25"/>
    <x v="0"/>
    <x v="25"/>
    <x v="8"/>
    <x v="26"/>
    <x v="0"/>
    <x v="21"/>
    <x v="26"/>
  </r>
  <r>
    <x v="6"/>
    <x v="28"/>
    <x v="5"/>
    <x v="4"/>
    <x v="22"/>
    <x v="0"/>
    <x v="25"/>
    <x v="26"/>
    <x v="0"/>
    <x v="26"/>
    <x v="7"/>
    <x v="27"/>
    <x v="0"/>
    <x v="4"/>
    <x v="27"/>
  </r>
  <r>
    <x v="6"/>
    <x v="29"/>
    <x v="5"/>
    <x v="14"/>
    <x v="14"/>
    <x v="2"/>
    <x v="15"/>
    <x v="27"/>
    <x v="2"/>
    <x v="27"/>
    <x v="2"/>
    <x v="28"/>
    <x v="0"/>
    <x v="14"/>
    <x v="28"/>
  </r>
  <r>
    <x v="6"/>
    <x v="30"/>
    <x v="5"/>
    <x v="19"/>
    <x v="19"/>
    <x v="0"/>
    <x v="21"/>
    <x v="28"/>
    <x v="0"/>
    <x v="28"/>
    <x v="6"/>
    <x v="29"/>
    <x v="0"/>
    <x v="19"/>
    <x v="29"/>
  </r>
  <r>
    <x v="6"/>
    <x v="31"/>
    <x v="5"/>
    <x v="22"/>
    <x v="23"/>
    <x v="0"/>
    <x v="26"/>
    <x v="29"/>
    <x v="0"/>
    <x v="29"/>
    <x v="2"/>
    <x v="30"/>
    <x v="0"/>
    <x v="1"/>
    <x v="30"/>
  </r>
  <r>
    <x v="6"/>
    <x v="32"/>
    <x v="5"/>
    <x v="23"/>
    <x v="24"/>
    <x v="0"/>
    <x v="27"/>
    <x v="30"/>
    <x v="0"/>
    <x v="30"/>
    <x v="9"/>
    <x v="31"/>
    <x v="0"/>
    <x v="22"/>
    <x v="31"/>
  </r>
  <r>
    <x v="6"/>
    <x v="33"/>
    <x v="5"/>
    <x v="0"/>
    <x v="0"/>
    <x v="2"/>
    <x v="28"/>
    <x v="31"/>
    <x v="2"/>
    <x v="31"/>
    <x v="10"/>
    <x v="32"/>
    <x v="0"/>
    <x v="23"/>
    <x v="32"/>
  </r>
  <r>
    <x v="6"/>
    <x v="34"/>
    <x v="5"/>
    <x v="0"/>
    <x v="0"/>
    <x v="2"/>
    <x v="28"/>
    <x v="2"/>
    <x v="2"/>
    <x v="32"/>
    <x v="2"/>
    <x v="33"/>
    <x v="0"/>
    <x v="0"/>
    <x v="33"/>
  </r>
  <r>
    <x v="6"/>
    <x v="35"/>
    <x v="5"/>
    <x v="24"/>
    <x v="25"/>
    <x v="2"/>
    <x v="29"/>
    <x v="32"/>
    <x v="2"/>
    <x v="33"/>
    <x v="2"/>
    <x v="34"/>
    <x v="0"/>
    <x v="24"/>
    <x v="34"/>
  </r>
  <r>
    <x v="6"/>
    <x v="36"/>
    <x v="5"/>
    <x v="22"/>
    <x v="23"/>
    <x v="0"/>
    <x v="26"/>
    <x v="29"/>
    <x v="0"/>
    <x v="29"/>
    <x v="2"/>
    <x v="30"/>
    <x v="0"/>
    <x v="25"/>
    <x v="35"/>
  </r>
  <r>
    <x v="6"/>
    <x v="37"/>
    <x v="5"/>
    <x v="24"/>
    <x v="25"/>
    <x v="0"/>
    <x v="18"/>
    <x v="33"/>
    <x v="0"/>
    <x v="34"/>
    <x v="2"/>
    <x v="35"/>
    <x v="0"/>
    <x v="26"/>
    <x v="36"/>
  </r>
  <r>
    <x v="6"/>
    <x v="38"/>
    <x v="5"/>
    <x v="25"/>
    <x v="26"/>
    <x v="0"/>
    <x v="30"/>
    <x v="34"/>
    <x v="0"/>
    <x v="35"/>
    <x v="11"/>
    <x v="36"/>
    <x v="0"/>
    <x v="27"/>
    <x v="37"/>
  </r>
  <r>
    <x v="6"/>
    <x v="39"/>
    <x v="5"/>
    <x v="1"/>
    <x v="1"/>
    <x v="0"/>
    <x v="31"/>
    <x v="35"/>
    <x v="0"/>
    <x v="36"/>
    <x v="2"/>
    <x v="37"/>
    <x v="0"/>
    <x v="1"/>
    <x v="38"/>
  </r>
  <r>
    <x v="6"/>
    <x v="40"/>
    <x v="5"/>
    <x v="26"/>
    <x v="27"/>
    <x v="0"/>
    <x v="32"/>
    <x v="36"/>
    <x v="0"/>
    <x v="37"/>
    <x v="3"/>
    <x v="38"/>
    <x v="0"/>
    <x v="28"/>
    <x v="39"/>
  </r>
  <r>
    <x v="6"/>
    <x v="41"/>
    <x v="5"/>
    <x v="25"/>
    <x v="26"/>
    <x v="0"/>
    <x v="30"/>
    <x v="21"/>
    <x v="0"/>
    <x v="21"/>
    <x v="2"/>
    <x v="39"/>
    <x v="0"/>
    <x v="27"/>
    <x v="40"/>
  </r>
  <r>
    <x v="6"/>
    <x v="42"/>
    <x v="5"/>
    <x v="22"/>
    <x v="23"/>
    <x v="0"/>
    <x v="26"/>
    <x v="29"/>
    <x v="0"/>
    <x v="29"/>
    <x v="2"/>
    <x v="30"/>
    <x v="0"/>
    <x v="25"/>
    <x v="35"/>
  </r>
  <r>
    <x v="7"/>
    <x v="43"/>
    <x v="1"/>
    <x v="15"/>
    <x v="28"/>
    <x v="2"/>
    <x v="33"/>
    <x v="37"/>
    <x v="2"/>
    <x v="38"/>
    <x v="2"/>
    <x v="40"/>
    <x v="0"/>
    <x v="15"/>
    <x v="41"/>
  </r>
  <r>
    <x v="6"/>
    <x v="44"/>
    <x v="1"/>
    <x v="27"/>
    <x v="29"/>
    <x v="2"/>
    <x v="34"/>
    <x v="38"/>
    <x v="2"/>
    <x v="39"/>
    <x v="12"/>
    <x v="41"/>
    <x v="0"/>
    <x v="29"/>
    <x v="42"/>
  </r>
  <r>
    <x v="6"/>
    <x v="45"/>
    <x v="1"/>
    <x v="2"/>
    <x v="2"/>
    <x v="2"/>
    <x v="35"/>
    <x v="39"/>
    <x v="2"/>
    <x v="40"/>
    <x v="2"/>
    <x v="42"/>
    <x v="0"/>
    <x v="2"/>
    <x v="43"/>
  </r>
  <r>
    <x v="6"/>
    <x v="46"/>
    <x v="5"/>
    <x v="19"/>
    <x v="19"/>
    <x v="0"/>
    <x v="21"/>
    <x v="40"/>
    <x v="0"/>
    <x v="41"/>
    <x v="13"/>
    <x v="43"/>
    <x v="0"/>
    <x v="19"/>
    <x v="44"/>
  </r>
  <r>
    <x v="6"/>
    <x v="47"/>
    <x v="5"/>
    <x v="7"/>
    <x v="30"/>
    <x v="0"/>
    <x v="36"/>
    <x v="41"/>
    <x v="0"/>
    <x v="42"/>
    <x v="13"/>
    <x v="44"/>
    <x v="0"/>
    <x v="7"/>
    <x v="45"/>
  </r>
  <r>
    <x v="6"/>
    <x v="48"/>
    <x v="1"/>
    <x v="28"/>
    <x v="31"/>
    <x v="2"/>
    <x v="37"/>
    <x v="42"/>
    <x v="2"/>
    <x v="43"/>
    <x v="2"/>
    <x v="45"/>
    <x v="0"/>
    <x v="30"/>
    <x v="46"/>
  </r>
  <r>
    <x v="6"/>
    <x v="49"/>
    <x v="5"/>
    <x v="3"/>
    <x v="3"/>
    <x v="0"/>
    <x v="38"/>
    <x v="40"/>
    <x v="0"/>
    <x v="41"/>
    <x v="3"/>
    <x v="46"/>
    <x v="0"/>
    <x v="3"/>
    <x v="47"/>
  </r>
  <r>
    <x v="6"/>
    <x v="50"/>
    <x v="5"/>
    <x v="7"/>
    <x v="30"/>
    <x v="0"/>
    <x v="36"/>
    <x v="43"/>
    <x v="0"/>
    <x v="44"/>
    <x v="6"/>
    <x v="47"/>
    <x v="2"/>
    <x v="31"/>
    <x v="48"/>
  </r>
  <r>
    <x v="6"/>
    <x v="51"/>
    <x v="5"/>
    <x v="8"/>
    <x v="32"/>
    <x v="0"/>
    <x v="39"/>
    <x v="44"/>
    <x v="0"/>
    <x v="45"/>
    <x v="6"/>
    <x v="48"/>
    <x v="0"/>
    <x v="8"/>
    <x v="49"/>
  </r>
  <r>
    <x v="6"/>
    <x v="52"/>
    <x v="5"/>
    <x v="29"/>
    <x v="33"/>
    <x v="0"/>
    <x v="40"/>
    <x v="45"/>
    <x v="0"/>
    <x v="46"/>
    <x v="2"/>
    <x v="49"/>
    <x v="0"/>
    <x v="32"/>
    <x v="50"/>
  </r>
  <r>
    <x v="6"/>
    <x v="53"/>
    <x v="5"/>
    <x v="29"/>
    <x v="33"/>
    <x v="0"/>
    <x v="40"/>
    <x v="46"/>
    <x v="0"/>
    <x v="47"/>
    <x v="5"/>
    <x v="50"/>
    <x v="0"/>
    <x v="32"/>
    <x v="51"/>
  </r>
  <r>
    <x v="6"/>
    <x v="54"/>
    <x v="5"/>
    <x v="12"/>
    <x v="12"/>
    <x v="0"/>
    <x v="23"/>
    <x v="47"/>
    <x v="0"/>
    <x v="48"/>
    <x v="14"/>
    <x v="51"/>
    <x v="0"/>
    <x v="12"/>
    <x v="52"/>
  </r>
  <r>
    <x v="6"/>
    <x v="55"/>
    <x v="5"/>
    <x v="29"/>
    <x v="33"/>
    <x v="2"/>
    <x v="41"/>
    <x v="45"/>
    <x v="2"/>
    <x v="49"/>
    <x v="2"/>
    <x v="52"/>
    <x v="0"/>
    <x v="32"/>
    <x v="53"/>
  </r>
  <r>
    <x v="6"/>
    <x v="56"/>
    <x v="5"/>
    <x v="25"/>
    <x v="34"/>
    <x v="0"/>
    <x v="42"/>
    <x v="48"/>
    <x v="0"/>
    <x v="50"/>
    <x v="2"/>
    <x v="53"/>
    <x v="0"/>
    <x v="27"/>
    <x v="54"/>
  </r>
  <r>
    <x v="6"/>
    <x v="57"/>
    <x v="5"/>
    <x v="22"/>
    <x v="23"/>
    <x v="0"/>
    <x v="26"/>
    <x v="49"/>
    <x v="0"/>
    <x v="51"/>
    <x v="5"/>
    <x v="54"/>
    <x v="0"/>
    <x v="25"/>
    <x v="55"/>
  </r>
  <r>
    <x v="6"/>
    <x v="58"/>
    <x v="5"/>
    <x v="30"/>
    <x v="35"/>
    <x v="0"/>
    <x v="43"/>
    <x v="50"/>
    <x v="0"/>
    <x v="52"/>
    <x v="6"/>
    <x v="55"/>
    <x v="0"/>
    <x v="24"/>
    <x v="56"/>
  </r>
  <r>
    <x v="6"/>
    <x v="59"/>
    <x v="5"/>
    <x v="11"/>
    <x v="36"/>
    <x v="0"/>
    <x v="44"/>
    <x v="51"/>
    <x v="0"/>
    <x v="53"/>
    <x v="15"/>
    <x v="56"/>
    <x v="0"/>
    <x v="33"/>
    <x v="57"/>
  </r>
  <r>
    <x v="6"/>
    <x v="60"/>
    <x v="1"/>
    <x v="31"/>
    <x v="37"/>
    <x v="2"/>
    <x v="45"/>
    <x v="42"/>
    <x v="2"/>
    <x v="43"/>
    <x v="11"/>
    <x v="57"/>
    <x v="0"/>
    <x v="34"/>
    <x v="58"/>
  </r>
  <r>
    <x v="6"/>
    <x v="61"/>
    <x v="5"/>
    <x v="13"/>
    <x v="13"/>
    <x v="0"/>
    <x v="14"/>
    <x v="52"/>
    <x v="0"/>
    <x v="54"/>
    <x v="2"/>
    <x v="58"/>
    <x v="0"/>
    <x v="13"/>
    <x v="59"/>
  </r>
  <r>
    <x v="6"/>
    <x v="62"/>
    <x v="5"/>
    <x v="32"/>
    <x v="38"/>
    <x v="0"/>
    <x v="46"/>
    <x v="53"/>
    <x v="0"/>
    <x v="55"/>
    <x v="3"/>
    <x v="59"/>
    <x v="0"/>
    <x v="35"/>
    <x v="60"/>
  </r>
  <r>
    <x v="6"/>
    <x v="63"/>
    <x v="5"/>
    <x v="20"/>
    <x v="18"/>
    <x v="0"/>
    <x v="20"/>
    <x v="48"/>
    <x v="0"/>
    <x v="50"/>
    <x v="2"/>
    <x v="60"/>
    <x v="0"/>
    <x v="20"/>
    <x v="61"/>
  </r>
  <r>
    <x v="6"/>
    <x v="64"/>
    <x v="5"/>
    <x v="30"/>
    <x v="39"/>
    <x v="0"/>
    <x v="47"/>
    <x v="54"/>
    <x v="0"/>
    <x v="56"/>
    <x v="16"/>
    <x v="61"/>
    <x v="0"/>
    <x v="24"/>
    <x v="62"/>
  </r>
  <r>
    <x v="6"/>
    <x v="65"/>
    <x v="5"/>
    <x v="33"/>
    <x v="40"/>
    <x v="0"/>
    <x v="48"/>
    <x v="7"/>
    <x v="0"/>
    <x v="57"/>
    <x v="17"/>
    <x v="62"/>
    <x v="0"/>
    <x v="36"/>
    <x v="63"/>
  </r>
  <r>
    <x v="8"/>
    <x v="66"/>
    <x v="5"/>
    <x v="24"/>
    <x v="41"/>
    <x v="5"/>
    <x v="49"/>
    <x v="55"/>
    <x v="5"/>
    <x v="58"/>
    <x v="2"/>
    <x v="63"/>
    <x v="0"/>
    <x v="26"/>
    <x v="64"/>
  </r>
  <r>
    <x v="8"/>
    <x v="67"/>
    <x v="5"/>
    <x v="1"/>
    <x v="1"/>
    <x v="5"/>
    <x v="50"/>
    <x v="56"/>
    <x v="5"/>
    <x v="59"/>
    <x v="2"/>
    <x v="64"/>
    <x v="0"/>
    <x v="1"/>
    <x v="65"/>
  </r>
  <r>
    <x v="9"/>
    <x v="68"/>
    <x v="5"/>
    <x v="34"/>
    <x v="42"/>
    <x v="0"/>
    <x v="51"/>
    <x v="22"/>
    <x v="0"/>
    <x v="22"/>
    <x v="2"/>
    <x v="65"/>
    <x v="0"/>
    <x v="37"/>
    <x v="66"/>
  </r>
  <r>
    <x v="9"/>
    <x v="69"/>
    <x v="5"/>
    <x v="8"/>
    <x v="43"/>
    <x v="0"/>
    <x v="52"/>
    <x v="57"/>
    <x v="0"/>
    <x v="60"/>
    <x v="14"/>
    <x v="66"/>
    <x v="0"/>
    <x v="38"/>
    <x v="67"/>
  </r>
  <r>
    <x v="9"/>
    <x v="70"/>
    <x v="2"/>
    <x v="33"/>
    <x v="44"/>
    <x v="0"/>
    <x v="53"/>
    <x v="17"/>
    <x v="0"/>
    <x v="61"/>
    <x v="18"/>
    <x v="67"/>
    <x v="0"/>
    <x v="36"/>
    <x v="68"/>
  </r>
  <r>
    <x v="9"/>
    <x v="71"/>
    <x v="2"/>
    <x v="26"/>
    <x v="45"/>
    <x v="0"/>
    <x v="54"/>
    <x v="58"/>
    <x v="0"/>
    <x v="62"/>
    <x v="5"/>
    <x v="68"/>
    <x v="0"/>
    <x v="28"/>
    <x v="69"/>
  </r>
  <r>
    <x v="9"/>
    <x v="72"/>
    <x v="2"/>
    <x v="9"/>
    <x v="46"/>
    <x v="0"/>
    <x v="55"/>
    <x v="59"/>
    <x v="0"/>
    <x v="63"/>
    <x v="14"/>
    <x v="69"/>
    <x v="0"/>
    <x v="9"/>
    <x v="70"/>
  </r>
  <r>
    <x v="9"/>
    <x v="73"/>
    <x v="2"/>
    <x v="26"/>
    <x v="47"/>
    <x v="0"/>
    <x v="56"/>
    <x v="60"/>
    <x v="0"/>
    <x v="64"/>
    <x v="19"/>
    <x v="70"/>
    <x v="0"/>
    <x v="28"/>
    <x v="71"/>
  </r>
  <r>
    <x v="9"/>
    <x v="74"/>
    <x v="2"/>
    <x v="4"/>
    <x v="48"/>
    <x v="0"/>
    <x v="57"/>
    <x v="61"/>
    <x v="0"/>
    <x v="65"/>
    <x v="8"/>
    <x v="71"/>
    <x v="0"/>
    <x v="4"/>
    <x v="72"/>
  </r>
  <r>
    <x v="9"/>
    <x v="75"/>
    <x v="2"/>
    <x v="35"/>
    <x v="49"/>
    <x v="0"/>
    <x v="58"/>
    <x v="62"/>
    <x v="0"/>
    <x v="66"/>
    <x v="2"/>
    <x v="72"/>
    <x v="0"/>
    <x v="39"/>
    <x v="73"/>
  </r>
  <r>
    <x v="9"/>
    <x v="76"/>
    <x v="2"/>
    <x v="13"/>
    <x v="13"/>
    <x v="0"/>
    <x v="14"/>
    <x v="63"/>
    <x v="0"/>
    <x v="67"/>
    <x v="18"/>
    <x v="73"/>
    <x v="0"/>
    <x v="13"/>
    <x v="74"/>
  </r>
  <r>
    <x v="9"/>
    <x v="77"/>
    <x v="2"/>
    <x v="14"/>
    <x v="50"/>
    <x v="0"/>
    <x v="59"/>
    <x v="64"/>
    <x v="0"/>
    <x v="68"/>
    <x v="5"/>
    <x v="74"/>
    <x v="0"/>
    <x v="14"/>
    <x v="75"/>
  </r>
  <r>
    <x v="9"/>
    <x v="78"/>
    <x v="2"/>
    <x v="34"/>
    <x v="51"/>
    <x v="0"/>
    <x v="60"/>
    <x v="65"/>
    <x v="0"/>
    <x v="69"/>
    <x v="5"/>
    <x v="75"/>
    <x v="0"/>
    <x v="37"/>
    <x v="76"/>
  </r>
  <r>
    <x v="9"/>
    <x v="79"/>
    <x v="2"/>
    <x v="13"/>
    <x v="13"/>
    <x v="0"/>
    <x v="14"/>
    <x v="66"/>
    <x v="0"/>
    <x v="70"/>
    <x v="20"/>
    <x v="76"/>
    <x v="0"/>
    <x v="13"/>
    <x v="77"/>
  </r>
  <r>
    <x v="9"/>
    <x v="80"/>
    <x v="2"/>
    <x v="31"/>
    <x v="48"/>
    <x v="0"/>
    <x v="57"/>
    <x v="67"/>
    <x v="0"/>
    <x v="71"/>
    <x v="20"/>
    <x v="77"/>
    <x v="0"/>
    <x v="34"/>
    <x v="78"/>
  </r>
  <r>
    <x v="10"/>
    <x v="81"/>
    <x v="2"/>
    <x v="14"/>
    <x v="52"/>
    <x v="5"/>
    <x v="61"/>
    <x v="68"/>
    <x v="5"/>
    <x v="72"/>
    <x v="2"/>
    <x v="78"/>
    <x v="0"/>
    <x v="14"/>
    <x v="79"/>
  </r>
  <r>
    <x v="10"/>
    <x v="82"/>
    <x v="2"/>
    <x v="22"/>
    <x v="23"/>
    <x v="0"/>
    <x v="26"/>
    <x v="69"/>
    <x v="0"/>
    <x v="73"/>
    <x v="2"/>
    <x v="79"/>
    <x v="0"/>
    <x v="25"/>
    <x v="80"/>
  </r>
  <r>
    <x v="10"/>
    <x v="83"/>
    <x v="2"/>
    <x v="22"/>
    <x v="23"/>
    <x v="0"/>
    <x v="26"/>
    <x v="69"/>
    <x v="0"/>
    <x v="73"/>
    <x v="2"/>
    <x v="79"/>
    <x v="0"/>
    <x v="25"/>
    <x v="80"/>
  </r>
  <r>
    <x v="10"/>
    <x v="84"/>
    <x v="2"/>
    <x v="36"/>
    <x v="53"/>
    <x v="0"/>
    <x v="62"/>
    <x v="14"/>
    <x v="0"/>
    <x v="74"/>
    <x v="2"/>
    <x v="80"/>
    <x v="0"/>
    <x v="40"/>
    <x v="81"/>
  </r>
  <r>
    <x v="10"/>
    <x v="85"/>
    <x v="2"/>
    <x v="15"/>
    <x v="7"/>
    <x v="5"/>
    <x v="63"/>
    <x v="70"/>
    <x v="5"/>
    <x v="75"/>
    <x v="3"/>
    <x v="81"/>
    <x v="0"/>
    <x v="15"/>
    <x v="82"/>
  </r>
  <r>
    <x v="10"/>
    <x v="86"/>
    <x v="2"/>
    <x v="33"/>
    <x v="54"/>
    <x v="5"/>
    <x v="64"/>
    <x v="71"/>
    <x v="5"/>
    <x v="76"/>
    <x v="2"/>
    <x v="82"/>
    <x v="0"/>
    <x v="36"/>
    <x v="83"/>
  </r>
  <r>
    <x v="11"/>
    <x v="87"/>
    <x v="2"/>
    <x v="12"/>
    <x v="12"/>
    <x v="5"/>
    <x v="65"/>
    <x v="24"/>
    <x v="5"/>
    <x v="77"/>
    <x v="17"/>
    <x v="83"/>
    <x v="0"/>
    <x v="12"/>
    <x v="84"/>
  </r>
  <r>
    <x v="11"/>
    <x v="88"/>
    <x v="2"/>
    <x v="33"/>
    <x v="55"/>
    <x v="0"/>
    <x v="66"/>
    <x v="72"/>
    <x v="0"/>
    <x v="78"/>
    <x v="2"/>
    <x v="84"/>
    <x v="0"/>
    <x v="0"/>
    <x v="85"/>
  </r>
  <r>
    <x v="11"/>
    <x v="89"/>
    <x v="2"/>
    <x v="37"/>
    <x v="44"/>
    <x v="0"/>
    <x v="53"/>
    <x v="72"/>
    <x v="0"/>
    <x v="78"/>
    <x v="2"/>
    <x v="85"/>
    <x v="0"/>
    <x v="26"/>
    <x v="86"/>
  </r>
  <r>
    <x v="11"/>
    <x v="90"/>
    <x v="2"/>
    <x v="35"/>
    <x v="56"/>
    <x v="5"/>
    <x v="67"/>
    <x v="73"/>
    <x v="5"/>
    <x v="79"/>
    <x v="21"/>
    <x v="86"/>
    <x v="0"/>
    <x v="34"/>
    <x v="87"/>
  </r>
  <r>
    <x v="11"/>
    <x v="91"/>
    <x v="2"/>
    <x v="38"/>
    <x v="57"/>
    <x v="5"/>
    <x v="68"/>
    <x v="74"/>
    <x v="5"/>
    <x v="80"/>
    <x v="22"/>
    <x v="87"/>
    <x v="0"/>
    <x v="41"/>
    <x v="88"/>
  </r>
  <r>
    <x v="11"/>
    <x v="92"/>
    <x v="2"/>
    <x v="39"/>
    <x v="58"/>
    <x v="5"/>
    <x v="69"/>
    <x v="40"/>
    <x v="5"/>
    <x v="81"/>
    <x v="12"/>
    <x v="88"/>
    <x v="0"/>
    <x v="42"/>
    <x v="89"/>
  </r>
  <r>
    <x v="11"/>
    <x v="93"/>
    <x v="2"/>
    <x v="16"/>
    <x v="16"/>
    <x v="0"/>
    <x v="70"/>
    <x v="75"/>
    <x v="0"/>
    <x v="82"/>
    <x v="2"/>
    <x v="89"/>
    <x v="0"/>
    <x v="16"/>
    <x v="90"/>
  </r>
  <r>
    <x v="12"/>
    <x v="94"/>
    <x v="2"/>
    <x v="12"/>
    <x v="12"/>
    <x v="0"/>
    <x v="23"/>
    <x v="24"/>
    <x v="0"/>
    <x v="24"/>
    <x v="2"/>
    <x v="25"/>
    <x v="0"/>
    <x v="12"/>
    <x v="25"/>
  </r>
  <r>
    <x v="12"/>
    <x v="95"/>
    <x v="2"/>
    <x v="10"/>
    <x v="59"/>
    <x v="5"/>
    <x v="71"/>
    <x v="36"/>
    <x v="5"/>
    <x v="83"/>
    <x v="1"/>
    <x v="90"/>
    <x v="0"/>
    <x v="10"/>
    <x v="91"/>
  </r>
  <r>
    <x v="12"/>
    <x v="96"/>
    <x v="2"/>
    <x v="12"/>
    <x v="12"/>
    <x v="0"/>
    <x v="23"/>
    <x v="24"/>
    <x v="0"/>
    <x v="24"/>
    <x v="2"/>
    <x v="25"/>
    <x v="3"/>
    <x v="12"/>
    <x v="9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8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103:C117" firstHeaderRow="1" firstDataRow="1" firstDataCol="1"/>
  <pivotFields count="15">
    <pivotField axis="axisRow" compact="0" showAll="0">
      <items count="14">
        <item x="11"/>
        <item x="12"/>
        <item x="10"/>
        <item x="2"/>
        <item x="3"/>
        <item x="1"/>
        <item x="5"/>
        <item x="4"/>
        <item x="6"/>
        <item x="9"/>
        <item x="8"/>
        <item x="7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94">
        <item x="50"/>
        <item x="51"/>
        <item x="53"/>
        <item x="25"/>
        <item x="84"/>
        <item x="14"/>
        <item x="52"/>
        <item x="7"/>
        <item x="35"/>
        <item x="92"/>
        <item x="30"/>
        <item x="80"/>
        <item x="55"/>
        <item x="81"/>
        <item x="63"/>
        <item x="85"/>
        <item x="20"/>
        <item x="65"/>
        <item x="83"/>
        <item x="86"/>
        <item x="38"/>
        <item x="68"/>
        <item x="1"/>
        <item x="90"/>
        <item x="2"/>
        <item x="3"/>
        <item x="60"/>
        <item x="64"/>
        <item x="9"/>
        <item x="19"/>
        <item x="36"/>
        <item x="43"/>
        <item x="17"/>
        <item x="23"/>
        <item x="21"/>
        <item x="0"/>
        <item x="61"/>
        <item x="88"/>
        <item x="40"/>
        <item x="54"/>
        <item x="24"/>
        <item x="33"/>
        <item x="73"/>
        <item x="89"/>
        <item x="37"/>
        <item x="32"/>
        <item x="44"/>
        <item x="22"/>
        <item x="34"/>
        <item x="87"/>
        <item x="47"/>
        <item x="29"/>
        <item x="4"/>
        <item x="57"/>
        <item x="66"/>
        <item x="76"/>
        <item x="56"/>
        <item x="31"/>
        <item x="26"/>
        <item x="67"/>
        <item x="75"/>
        <item x="70"/>
        <item x="12"/>
        <item x="10"/>
        <item x="62"/>
        <item x="11"/>
        <item x="45"/>
        <item x="27"/>
        <item x="69"/>
        <item x="71"/>
        <item x="39"/>
        <item x="49"/>
        <item x="79"/>
        <item x="91"/>
        <item x="72"/>
        <item x="41"/>
        <item x="8"/>
        <item x="59"/>
        <item x="78"/>
        <item x="5"/>
        <item x="74"/>
        <item x="6"/>
        <item x="77"/>
        <item x="48"/>
        <item x="82"/>
        <item x="15"/>
        <item x="28"/>
        <item x="13"/>
        <item x="42"/>
        <item x="16"/>
        <item x="18"/>
        <item x="58"/>
        <item x="46"/>
        <item t="default"/>
      </items>
    </pivotField>
  </pivotFields>
  <rowFields count="1">
    <field x="0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求和项:工资合计" fld="14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91"/>
  <sheetViews>
    <sheetView tabSelected="1" zoomScale="115" zoomScaleNormal="115" workbookViewId="0">
      <selection activeCell="B6" sqref="B6"/>
    </sheetView>
  </sheetViews>
  <sheetFormatPr defaultColWidth="8.88333333333333" defaultRowHeight="13.5"/>
  <cols>
    <col min="1" max="1" width="7.55833333333333" style="180" customWidth="1"/>
    <col min="2" max="2" width="19.125" style="180"/>
    <col min="3" max="3" width="17.25" style="180"/>
    <col min="4" max="4" width="10.6416666666667" style="180" customWidth="1"/>
    <col min="5" max="11" width="9.55833333333333" style="180" customWidth="1"/>
    <col min="12" max="12" width="7.71666666666667" style="180" customWidth="1"/>
    <col min="13" max="14" width="9.55833333333333" style="180" customWidth="1"/>
    <col min="15" max="15" width="7.55833333333333" style="180" customWidth="1"/>
    <col min="16" max="16" width="9.55833333333333" style="180" customWidth="1"/>
    <col min="17" max="17" width="14.35" style="180" customWidth="1"/>
    <col min="18" max="18" width="15.2166666666667" style="180" hidden="1" customWidth="1"/>
    <col min="19" max="19" width="15.625" style="181" hidden="1" customWidth="1"/>
    <col min="20" max="20" width="8.88333333333333" style="180" hidden="1" customWidth="1"/>
    <col min="21" max="16384" width="8.88333333333333" style="180"/>
  </cols>
  <sheetData>
    <row r="1" spans="1:20">
      <c r="A1" s="182" t="s">
        <v>0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</row>
    <row r="2" spans="1:2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183"/>
    </row>
    <row r="3" s="180" customFormat="1" spans="1:20">
      <c r="A3" s="4">
        <f t="shared" ref="A3:A17" si="0">ROW()-2</f>
        <v>1</v>
      </c>
      <c r="B3" s="4" t="s">
        <v>18</v>
      </c>
      <c r="C3" t="s">
        <v>19</v>
      </c>
      <c r="D3" s="4" t="s">
        <v>20</v>
      </c>
      <c r="E3" s="4">
        <f>VLOOKUP(C3,考勤!A:AJ,35,0)</f>
        <v>9</v>
      </c>
      <c r="F3" s="4">
        <f>VLOOKUP(C3,考勤!$A$5:AP324,42,0)</f>
        <v>72</v>
      </c>
      <c r="G3" s="4">
        <v>21</v>
      </c>
      <c r="H3" s="4">
        <f>F3*G3</f>
        <v>1512</v>
      </c>
      <c r="I3" s="4">
        <f>VLOOKUP(C3,考勤!$A$5:AP324,41,0)</f>
        <v>36</v>
      </c>
      <c r="J3" s="4">
        <v>21</v>
      </c>
      <c r="K3" s="4">
        <f>I3*J3</f>
        <v>756</v>
      </c>
      <c r="L3" s="4">
        <f>IFERROR(VLOOKUP(C3,奖惩!B:D,3,0),0)</f>
        <v>270</v>
      </c>
      <c r="M3" s="4">
        <f>H3+K3+L3</f>
        <v>2538</v>
      </c>
      <c r="N3" s="4"/>
      <c r="O3" s="4">
        <f t="shared" ref="O3:O16" si="1">E3*5</f>
        <v>45</v>
      </c>
      <c r="P3" s="4">
        <f t="shared" ref="P3:P66" si="2">M3+O3+N3</f>
        <v>2583</v>
      </c>
      <c r="Q3" s="4" t="str">
        <f>IFERROR(VLOOKUP(C3,奖惩!B:C,2,0),"")</f>
        <v>夜班补助</v>
      </c>
      <c r="R3" s="180" t="str">
        <f>VLOOKUP(C3,[2]人员明细!$B:$H,7,0)</f>
        <v>操作工</v>
      </c>
      <c r="S3" s="181">
        <f>VLOOKUP(C3,'[3]10月所有人'!$C$3:$S$717,17,0)</f>
        <v>45952</v>
      </c>
      <c r="T3" s="180">
        <f>VLOOKUP(C3,'[3]10月所有人'!$C$3:$AQ$717,41,0)</f>
        <v>0</v>
      </c>
    </row>
    <row r="4" s="180" customFormat="1" spans="1:20">
      <c r="A4" s="4">
        <f t="shared" si="0"/>
        <v>2</v>
      </c>
      <c r="B4" s="4" t="s">
        <v>21</v>
      </c>
      <c r="C4" s="4" t="s">
        <v>22</v>
      </c>
      <c r="D4" s="4" t="s">
        <v>20</v>
      </c>
      <c r="E4" s="4">
        <f>VLOOKUP(C4,考勤!A:AJ,35,0)</f>
        <v>6</v>
      </c>
      <c r="F4" s="4">
        <f>VLOOKUP(C4,考勤!$A$5:AP325,42,0)</f>
        <v>48</v>
      </c>
      <c r="G4" s="4">
        <v>20</v>
      </c>
      <c r="H4" s="4">
        <f>F4*G4</f>
        <v>960</v>
      </c>
      <c r="I4" s="4">
        <f>VLOOKUP(C4,考勤!$A$5:AP325,41,0)</f>
        <v>20</v>
      </c>
      <c r="J4" s="4">
        <v>20</v>
      </c>
      <c r="K4" s="4">
        <f>I4*J4</f>
        <v>400</v>
      </c>
      <c r="L4" s="4">
        <f>IFERROR(VLOOKUP(C4,奖惩!B:D,3,0),0)</f>
        <v>120</v>
      </c>
      <c r="M4" s="4">
        <f>H4+K4+L4</f>
        <v>1480</v>
      </c>
      <c r="N4" s="4"/>
      <c r="O4" s="4">
        <f t="shared" si="1"/>
        <v>30</v>
      </c>
      <c r="P4" s="4">
        <f t="shared" si="2"/>
        <v>1510</v>
      </c>
      <c r="Q4" s="4" t="str">
        <f>IFERROR(VLOOKUP(C4,奖惩!B:C,2,0),"")</f>
        <v>夜班补助</v>
      </c>
      <c r="R4" s="180" t="str">
        <f>VLOOKUP(C4,[2]人员明细!$B:$H,7,0)</f>
        <v>挂件工</v>
      </c>
      <c r="S4" s="181">
        <f>VLOOKUP(C4,'[3]10月所有人'!$C$3:$S$717,17,0)</f>
        <v>45953</v>
      </c>
      <c r="T4" s="180" t="str">
        <f>VLOOKUP(C4,'[3]10月所有人'!$C$3:$AQ$717,41,0)</f>
        <v>河北省黄骅市齐家务乡大王庄村164号</v>
      </c>
    </row>
    <row r="5" s="180" customFormat="1" spans="1:20">
      <c r="A5" s="4">
        <f t="shared" si="0"/>
        <v>3</v>
      </c>
      <c r="B5" s="4" t="s">
        <v>21</v>
      </c>
      <c r="C5" s="4" t="s">
        <v>23</v>
      </c>
      <c r="D5" s="4" t="s">
        <v>20</v>
      </c>
      <c r="E5" s="4">
        <f>VLOOKUP(C5,考勤!A:AJ,35,0)</f>
        <v>6</v>
      </c>
      <c r="F5" s="4">
        <f>VLOOKUP(C5,考勤!$A$5:AP326,42,0)</f>
        <v>48</v>
      </c>
      <c r="G5" s="4">
        <v>20</v>
      </c>
      <c r="H5" s="4">
        <f>F5*G5</f>
        <v>960</v>
      </c>
      <c r="I5" s="4">
        <f>VLOOKUP(C5,考勤!$A$5:AP326,41,0)</f>
        <v>20</v>
      </c>
      <c r="J5" s="4">
        <v>20</v>
      </c>
      <c r="K5" s="4">
        <f>I5*J5</f>
        <v>400</v>
      </c>
      <c r="L5" s="4">
        <f>IFERROR(VLOOKUP(C5,奖惩!B:D,3,0),0)</f>
        <v>120</v>
      </c>
      <c r="M5" s="4">
        <f>H5+K5+L5</f>
        <v>1480</v>
      </c>
      <c r="N5" s="4"/>
      <c r="O5" s="4">
        <f t="shared" si="1"/>
        <v>30</v>
      </c>
      <c r="P5" s="4">
        <f t="shared" si="2"/>
        <v>1510</v>
      </c>
      <c r="Q5" s="4" t="str">
        <f>IFERROR(VLOOKUP(C5,奖惩!B:C,2,0),"")</f>
        <v>夜班补助</v>
      </c>
      <c r="R5" s="180" t="str">
        <f>VLOOKUP(C5,[2]人员明细!$B:$H,7,0)</f>
        <v>挂件工</v>
      </c>
      <c r="S5" s="181">
        <f>VLOOKUP(C5,'[3]10月所有人'!$C$3:$S$717,17,0)</f>
        <v>45953</v>
      </c>
      <c r="T5" s="180" t="str">
        <f>VLOOKUP(C5,'[3]10月所有人'!$C$3:$AQ$717,41,0)</f>
        <v>河北省黄骅市常郭镇街东村171号</v>
      </c>
    </row>
    <row r="6" s="180" customFormat="1" spans="1:20">
      <c r="A6" s="4">
        <f t="shared" si="0"/>
        <v>4</v>
      </c>
      <c r="B6" s="4" t="s">
        <v>21</v>
      </c>
      <c r="C6" s="4" t="s">
        <v>24</v>
      </c>
      <c r="D6" s="4" t="s">
        <v>20</v>
      </c>
      <c r="E6" s="4">
        <f>VLOOKUP(C6,考勤!A:AJ,35,0)</f>
        <v>6</v>
      </c>
      <c r="F6" s="4">
        <f>VLOOKUP(C6,考勤!$A$5:AP327,42,0)</f>
        <v>48</v>
      </c>
      <c r="G6" s="4">
        <v>20</v>
      </c>
      <c r="H6" s="4">
        <f>F6*G6</f>
        <v>960</v>
      </c>
      <c r="I6" s="4">
        <f>VLOOKUP(C6,考勤!$A$5:AP327,41,0)</f>
        <v>24</v>
      </c>
      <c r="J6" s="4">
        <v>20</v>
      </c>
      <c r="K6" s="4">
        <f>I6*J6</f>
        <v>480</v>
      </c>
      <c r="L6" s="4">
        <f>IFERROR(VLOOKUP(C6,奖惩!B:D,3,0),0)</f>
        <v>120</v>
      </c>
      <c r="M6" s="4">
        <f>H6+K6+L6</f>
        <v>1560</v>
      </c>
      <c r="N6" s="4"/>
      <c r="O6" s="4">
        <f t="shared" si="1"/>
        <v>30</v>
      </c>
      <c r="P6" s="4">
        <f t="shared" si="2"/>
        <v>1590</v>
      </c>
      <c r="Q6" s="4" t="str">
        <f>IFERROR(VLOOKUP(C6,奖惩!B:C,2,0),"")</f>
        <v>夜班补助</v>
      </c>
      <c r="R6" s="180" t="str">
        <f>VLOOKUP(C6,[2]人员明细!$B:$H,7,0)</f>
        <v>挂件工</v>
      </c>
      <c r="S6" s="181">
        <f>VLOOKUP(C6,'[3]10月所有人'!$C$3:$S$717,17,0)</f>
        <v>45953</v>
      </c>
      <c r="T6" s="180" t="str">
        <f>VLOOKUP(C6,'[3]10月所有人'!$C$3:$AQ$717,41,0)</f>
        <v>河北省黄骅市南大港农场五分场三队96号</v>
      </c>
    </row>
    <row r="7" s="180" customFormat="1" spans="1:20">
      <c r="A7" s="4">
        <f t="shared" si="0"/>
        <v>5</v>
      </c>
      <c r="B7" s="4" t="s">
        <v>21</v>
      </c>
      <c r="C7" s="4" t="s">
        <v>25</v>
      </c>
      <c r="D7" s="4" t="s">
        <v>20</v>
      </c>
      <c r="E7" s="4">
        <f>VLOOKUP(C7,考勤!A:AJ,35,0)</f>
        <v>8</v>
      </c>
      <c r="F7" s="4">
        <f>VLOOKUP(C7,考勤!$A$5:AP328,42,0)</f>
        <v>64</v>
      </c>
      <c r="G7" s="4">
        <v>20</v>
      </c>
      <c r="H7" s="4">
        <f>F7*G7</f>
        <v>1280</v>
      </c>
      <c r="I7" s="4">
        <f>VLOOKUP(C7,考勤!$A$5:AP328,41,0)</f>
        <v>27.5</v>
      </c>
      <c r="J7" s="4">
        <v>20</v>
      </c>
      <c r="K7" s="4">
        <f>I7*J7</f>
        <v>550</v>
      </c>
      <c r="L7" s="4">
        <f>IFERROR(VLOOKUP(C7,奖惩!B:D,3,0),0)</f>
        <v>0</v>
      </c>
      <c r="M7" s="4">
        <f>H7+K7+L7</f>
        <v>1830</v>
      </c>
      <c r="N7" s="4"/>
      <c r="O7" s="4">
        <f t="shared" si="1"/>
        <v>40</v>
      </c>
      <c r="P7" s="4">
        <f t="shared" si="2"/>
        <v>1870</v>
      </c>
      <c r="Q7" s="4" t="str">
        <f>IFERROR(VLOOKUP(C7,奖惩!B:C,2,0),"")</f>
        <v/>
      </c>
      <c r="R7" s="180" t="str">
        <f>VLOOKUP(C7,[2]人员明细!$B:$H,7,0)</f>
        <v>挂件工</v>
      </c>
      <c r="S7" s="181">
        <f>VLOOKUP(C7,'[3]10月所有人'!$C$3:$S$717,17,0)</f>
        <v>45913</v>
      </c>
      <c r="T7" s="180" t="str">
        <f>VLOOKUP(C7,'[3]10月所有人'!$C$3:$AQ$717,41,0)</f>
        <v>河北省黄骅市官庄乡大闫台村184号</v>
      </c>
    </row>
    <row r="8" s="180" customFormat="1" spans="1:20">
      <c r="A8" s="4">
        <f t="shared" si="0"/>
        <v>6</v>
      </c>
      <c r="B8" s="4" t="s">
        <v>21</v>
      </c>
      <c r="C8" s="4" t="s">
        <v>26</v>
      </c>
      <c r="D8" s="4" t="s">
        <v>20</v>
      </c>
      <c r="E8" s="4">
        <f>VLOOKUP(C8,考勤!A:AJ,35,0)</f>
        <v>17</v>
      </c>
      <c r="F8" s="4">
        <f>VLOOKUP(C8,考勤!$A$5:AP329,42,0)</f>
        <v>136</v>
      </c>
      <c r="G8" s="4">
        <v>20</v>
      </c>
      <c r="H8" s="4">
        <f t="shared" ref="H8:H13" si="3">F8*G8</f>
        <v>2720</v>
      </c>
      <c r="I8" s="4">
        <f>VLOOKUP(C8,考勤!$A$5:AP329,41,0)</f>
        <v>63.5</v>
      </c>
      <c r="J8" s="4">
        <v>20</v>
      </c>
      <c r="K8" s="4">
        <f t="shared" ref="K8:K13" si="4">I8*J8</f>
        <v>1270</v>
      </c>
      <c r="L8" s="4">
        <f>IFERROR(VLOOKUP(C8,奖惩!B:D,3,0),0)</f>
        <v>0</v>
      </c>
      <c r="M8" s="4">
        <f t="shared" ref="M8:M13" si="5">H8+K8+L8</f>
        <v>3990</v>
      </c>
      <c r="N8" s="4"/>
      <c r="O8" s="4">
        <f t="shared" si="1"/>
        <v>85</v>
      </c>
      <c r="P8" s="4">
        <f t="shared" si="2"/>
        <v>4075</v>
      </c>
      <c r="Q8" s="4" t="str">
        <f>IFERROR(VLOOKUP(C8,奖惩!B:C,2,0),"")</f>
        <v/>
      </c>
      <c r="R8" s="180" t="str">
        <f>VLOOKUP(C8,[2]人员明细!$B:$H,7,0)</f>
        <v>挂件工</v>
      </c>
      <c r="S8" s="181">
        <f>VLOOKUP(C8,'[3]10月所有人'!$C$3:$S$717,17,0)</f>
        <v>45913</v>
      </c>
      <c r="T8" s="180" t="str">
        <f>VLOOKUP(C8,'[3]10月所有人'!$C$3:$AQ$717,41,0)</f>
        <v>河北省黄骅市官庄乡大闫台村184号</v>
      </c>
    </row>
    <row r="9" s="180" customFormat="1" spans="1:20">
      <c r="A9" s="4">
        <f t="shared" si="0"/>
        <v>7</v>
      </c>
      <c r="B9" s="4" t="s">
        <v>21</v>
      </c>
      <c r="C9" s="4" t="s">
        <v>27</v>
      </c>
      <c r="D9" s="4" t="s">
        <v>20</v>
      </c>
      <c r="E9" s="4">
        <f>VLOOKUP(C9,考勤!A:AJ,35,0)</f>
        <v>27.5</v>
      </c>
      <c r="F9" s="4">
        <f>VLOOKUP(C9,考勤!$A$5:AP330,42,0)</f>
        <v>219</v>
      </c>
      <c r="G9" s="4">
        <v>20</v>
      </c>
      <c r="H9" s="4">
        <f t="shared" si="3"/>
        <v>4380</v>
      </c>
      <c r="I9" s="4">
        <f>VLOOKUP(C9,考勤!$A$5:AP330,41,0)</f>
        <v>124.5</v>
      </c>
      <c r="J9" s="4">
        <v>20</v>
      </c>
      <c r="K9" s="4">
        <f t="shared" si="4"/>
        <v>2490</v>
      </c>
      <c r="L9" s="4">
        <f>IFERROR(VLOOKUP(C9,奖惩!B:D,3,0),0)</f>
        <v>0</v>
      </c>
      <c r="M9" s="4">
        <f t="shared" si="5"/>
        <v>6870</v>
      </c>
      <c r="N9" s="4"/>
      <c r="O9" s="4">
        <f t="shared" si="1"/>
        <v>137.5</v>
      </c>
      <c r="P9" s="4">
        <f t="shared" si="2"/>
        <v>7007.5</v>
      </c>
      <c r="Q9" s="4" t="str">
        <f>IFERROR(VLOOKUP(C9,奖惩!B:C,2,0),"")</f>
        <v/>
      </c>
      <c r="R9" s="180" t="str">
        <f>VLOOKUP(C9,[2]人员明细!$B:$H,7,0)</f>
        <v>挂件工</v>
      </c>
      <c r="S9" s="181">
        <f>VLOOKUP(C9,'[3]10月所有人'!$C$3:$S$717,17,0)</f>
        <v>45916</v>
      </c>
      <c r="T9" s="180" t="str">
        <f>VLOOKUP(C9,'[3]10月所有人'!$C$3:$AQ$717,41,0)</f>
        <v>河北省黄骅市南大港农场六分场十七队52号</v>
      </c>
    </row>
    <row r="10" s="180" customFormat="1" spans="1:20">
      <c r="A10" s="4">
        <f t="shared" si="0"/>
        <v>8</v>
      </c>
      <c r="B10" s="184" t="s">
        <v>28</v>
      </c>
      <c r="C10" s="185" t="s">
        <v>29</v>
      </c>
      <c r="D10" s="4" t="s">
        <v>30</v>
      </c>
      <c r="E10" s="4">
        <f>VLOOKUP(C10,考勤!A:AJ,35,0)</f>
        <v>22</v>
      </c>
      <c r="F10" s="4">
        <f>VLOOKUP(C10,考勤!$A$5:AP328,42,0)</f>
        <v>181</v>
      </c>
      <c r="G10" s="186">
        <v>30</v>
      </c>
      <c r="H10" s="4">
        <f t="shared" si="3"/>
        <v>5430</v>
      </c>
      <c r="I10" s="4">
        <f>VLOOKUP(C10,考勤!$A$5:AP328,41,0)</f>
        <v>54</v>
      </c>
      <c r="J10" s="186">
        <v>30</v>
      </c>
      <c r="K10" s="4">
        <f t="shared" si="4"/>
        <v>1620</v>
      </c>
      <c r="L10" s="4">
        <f>IFERROR(VLOOKUP(C10,奖惩!B:D,3,0),0)</f>
        <v>0</v>
      </c>
      <c r="M10" s="4">
        <f t="shared" si="5"/>
        <v>7050</v>
      </c>
      <c r="N10" s="4"/>
      <c r="O10" s="4">
        <f t="shared" si="1"/>
        <v>110</v>
      </c>
      <c r="P10" s="4">
        <f t="shared" si="2"/>
        <v>7160</v>
      </c>
      <c r="Q10" s="4" t="str">
        <f>IFERROR(VLOOKUP(C10,奖惩!B:C,2,0),"")</f>
        <v/>
      </c>
      <c r="R10" s="180" t="str">
        <f>VLOOKUP(C10,[2]人员明细!$B:$H,7,0)</f>
        <v>焊工</v>
      </c>
      <c r="S10" s="181">
        <f>VLOOKUP(C10,'[3]10月所有人'!$C$3:$S$717,17,0)</f>
        <v>45904</v>
      </c>
      <c r="T10" s="180" t="str">
        <f>VLOOKUP(C10,'[3]10月所有人'!$C$3:$AQ$717,41,0)</f>
        <v>河北省黄骅市官庄乡小胡庄村218号</v>
      </c>
    </row>
    <row r="11" s="180" customFormat="1" ht="13" customHeight="1" spans="1:20">
      <c r="A11" s="4">
        <f t="shared" si="0"/>
        <v>9</v>
      </c>
      <c r="B11" s="184" t="s">
        <v>31</v>
      </c>
      <c r="C11" s="184" t="s">
        <v>32</v>
      </c>
      <c r="D11" s="4" t="s">
        <v>33</v>
      </c>
      <c r="E11" s="4">
        <f>VLOOKUP(C11,考勤!A:AJ,35,0)</f>
        <v>2.5</v>
      </c>
      <c r="F11" s="4">
        <f>VLOOKUP(C11,考勤!$A$5:AP325,42,0)</f>
        <v>22</v>
      </c>
      <c r="G11" s="187">
        <v>20</v>
      </c>
      <c r="H11" s="4">
        <f t="shared" si="3"/>
        <v>440</v>
      </c>
      <c r="I11" s="4">
        <f>VLOOKUP(C11,考勤!$A$5:AP325,41,0)</f>
        <v>8.5</v>
      </c>
      <c r="J11" s="187">
        <v>20</v>
      </c>
      <c r="K11" s="4">
        <f t="shared" si="4"/>
        <v>170</v>
      </c>
      <c r="L11" s="4">
        <f>IFERROR(VLOOKUP(C11,奖惩!B:D,3,0),0)</f>
        <v>0</v>
      </c>
      <c r="M11" s="4">
        <f t="shared" si="5"/>
        <v>610</v>
      </c>
      <c r="N11" s="4"/>
      <c r="O11" s="4">
        <f t="shared" si="1"/>
        <v>12.5</v>
      </c>
      <c r="P11" s="4">
        <f t="shared" si="2"/>
        <v>622.5</v>
      </c>
      <c r="Q11" s="4" t="str">
        <f>IFERROR(VLOOKUP(C11,奖惩!B:C,2,0),"")</f>
        <v/>
      </c>
      <c r="R11" s="180" t="str">
        <f>VLOOKUP(C11,[2]人员明细!$B:$H,7,0)</f>
        <v>组装工</v>
      </c>
      <c r="S11" s="181">
        <f>VLOOKUP(C11,'[3]10月所有人'!$C$3:$S$717,17,0)</f>
        <v>45936</v>
      </c>
      <c r="T11" s="180">
        <f>VLOOKUP(C11,'[3]10月所有人'!$C$3:$AQ$717,41,0)</f>
        <v>0</v>
      </c>
    </row>
    <row r="12" s="180" customFormat="1" ht="13" customHeight="1" spans="1:20">
      <c r="A12" s="4">
        <f t="shared" si="0"/>
        <v>10</v>
      </c>
      <c r="B12" s="184" t="s">
        <v>31</v>
      </c>
      <c r="C12" s="184" t="s">
        <v>34</v>
      </c>
      <c r="D12" s="4" t="s">
        <v>33</v>
      </c>
      <c r="E12" s="4">
        <f>VLOOKUP(C12,考勤!A:AJ,35,0)</f>
        <v>26</v>
      </c>
      <c r="F12" s="4">
        <f>VLOOKUP(C12,考勤!$A$5:AP326,42,0)</f>
        <v>210.5</v>
      </c>
      <c r="G12" s="4">
        <v>22</v>
      </c>
      <c r="H12" s="4">
        <f t="shared" si="3"/>
        <v>4631</v>
      </c>
      <c r="I12" s="4">
        <f>VLOOKUP(C12,考勤!$A$5:AP326,41,0)</f>
        <v>85.5</v>
      </c>
      <c r="J12" s="4">
        <v>22</v>
      </c>
      <c r="K12" s="4">
        <f t="shared" si="4"/>
        <v>1881</v>
      </c>
      <c r="L12" s="4">
        <f>IFERROR(VLOOKUP(C12,奖惩!B:D,3,0),0)</f>
        <v>-20</v>
      </c>
      <c r="M12" s="4">
        <f t="shared" si="5"/>
        <v>6492</v>
      </c>
      <c r="N12" s="4"/>
      <c r="O12" s="4">
        <f t="shared" si="1"/>
        <v>130</v>
      </c>
      <c r="P12" s="4">
        <f t="shared" si="2"/>
        <v>6622</v>
      </c>
      <c r="Q12" s="4" t="str">
        <f>IFERROR(VLOOKUP(C12,奖惩!B:C,2,0),"")</f>
        <v>2025.10.20检查不合格</v>
      </c>
      <c r="R12" s="180" t="str">
        <f>VLOOKUP(C12,[2]人员明细!$B:$H,7,0)</f>
        <v>组装工</v>
      </c>
      <c r="S12" s="181">
        <f>VLOOKUP(C12,'[3]10月所有人'!$C$3:$S$717,17,0)</f>
        <v>45905</v>
      </c>
      <c r="T12" s="180" t="str">
        <f>VLOOKUP(C12,'[3]10月所有人'!$C$3:$AQ$717,41,0)</f>
        <v>河北省黄骅市齐家务乡闫北村097号</v>
      </c>
    </row>
    <row r="13" s="180" customFormat="1" spans="1:20">
      <c r="A13" s="4">
        <f t="shared" si="0"/>
        <v>11</v>
      </c>
      <c r="B13" s="184" t="s">
        <v>31</v>
      </c>
      <c r="C13" s="184" t="s">
        <v>35</v>
      </c>
      <c r="D13" s="4" t="s">
        <v>33</v>
      </c>
      <c r="E13" s="4">
        <f>VLOOKUP(C13,考勤!A:AJ,35,0)</f>
        <v>9</v>
      </c>
      <c r="F13" s="4">
        <f>VLOOKUP(C13,考勤!$A$5:AP326,42,0)</f>
        <v>72</v>
      </c>
      <c r="G13" s="4">
        <v>22</v>
      </c>
      <c r="H13" s="4">
        <f t="shared" si="3"/>
        <v>1584</v>
      </c>
      <c r="I13" s="4">
        <f>VLOOKUP(C13,考勤!$A$5:AP326,41,0)</f>
        <v>29.5</v>
      </c>
      <c r="J13" s="4">
        <v>22</v>
      </c>
      <c r="K13" s="4">
        <f t="shared" si="4"/>
        <v>649</v>
      </c>
      <c r="L13" s="4">
        <f>IFERROR(VLOOKUP(C13,奖惩!B:D,3,0),0)</f>
        <v>0</v>
      </c>
      <c r="M13" s="187">
        <f>H13+K13+L13-161</f>
        <v>2072</v>
      </c>
      <c r="N13" s="187"/>
      <c r="O13" s="4">
        <f t="shared" si="1"/>
        <v>45</v>
      </c>
      <c r="P13" s="4">
        <f t="shared" si="2"/>
        <v>2117</v>
      </c>
      <c r="Q13" s="4" t="str">
        <f>IFERROR(VLOOKUP(C13,奖惩!B:C,2,0),"")</f>
        <v/>
      </c>
      <c r="R13" s="180" t="str">
        <f>VLOOKUP(C13,[2]人员明细!$B:$H,7,0)</f>
        <v>组装工</v>
      </c>
      <c r="S13" s="181">
        <f>VLOOKUP(C13,'[3]10月所有人'!$C$3:$S$717,17,0)</f>
        <v>45952</v>
      </c>
      <c r="T13" s="180">
        <f>VLOOKUP(C13,'[3]10月所有人'!$C$3:$AQ$717,41,0)</f>
        <v>0</v>
      </c>
    </row>
    <row r="14" s="180" customFormat="1" spans="1:20">
      <c r="A14" s="4">
        <f t="shared" si="0"/>
        <v>12</v>
      </c>
      <c r="B14" s="184" t="s">
        <v>31</v>
      </c>
      <c r="C14" s="184" t="s">
        <v>36</v>
      </c>
      <c r="D14" s="4" t="s">
        <v>33</v>
      </c>
      <c r="E14" s="4">
        <f>VLOOKUP(C14,考勤!A:AJ,35,0)</f>
        <v>22.5</v>
      </c>
      <c r="F14" s="4">
        <f>VLOOKUP(C14,考勤!$A$5:AP327,42,0)</f>
        <v>179.5</v>
      </c>
      <c r="G14" s="4">
        <v>22</v>
      </c>
      <c r="H14" s="4">
        <f t="shared" ref="H14:H30" si="6">F14*G14</f>
        <v>3949</v>
      </c>
      <c r="I14" s="4">
        <f>VLOOKUP(C14,考勤!$A$5:AP327,41,0)</f>
        <v>69.5</v>
      </c>
      <c r="J14" s="4">
        <v>22</v>
      </c>
      <c r="K14" s="4">
        <f t="shared" ref="K14:K30" si="7">I14*J14</f>
        <v>1529</v>
      </c>
      <c r="L14" s="4">
        <f>IFERROR(VLOOKUP(C14,奖惩!B:D,3,0),0)</f>
        <v>0</v>
      </c>
      <c r="M14" s="4">
        <f t="shared" ref="M14:M30" si="8">H14+K14+L14</f>
        <v>5478</v>
      </c>
      <c r="N14" s="4"/>
      <c r="O14" s="4">
        <f t="shared" si="1"/>
        <v>112.5</v>
      </c>
      <c r="P14" s="4">
        <f t="shared" si="2"/>
        <v>5590.5</v>
      </c>
      <c r="Q14" s="4" t="str">
        <f>IFERROR(VLOOKUP(C14,奖惩!B:C,2,0),"")</f>
        <v/>
      </c>
      <c r="R14" s="180" t="str">
        <f>VLOOKUP(C14,[2]人员明细!$B:$H,7,0)</f>
        <v>组装工</v>
      </c>
      <c r="S14" s="181">
        <f>VLOOKUP(C14,'[3]10月所有人'!$C$3:$S$717,17,0)</f>
        <v>45905</v>
      </c>
      <c r="T14" s="180" t="str">
        <f>VLOOKUP(C14,'[3]10月所有人'!$C$3:$AQ$717,41,0)</f>
        <v>河北省黄骅市常郭镇白庄村73号</v>
      </c>
    </row>
    <row r="15" s="180" customFormat="1" spans="1:20">
      <c r="A15" s="4">
        <f t="shared" si="0"/>
        <v>13</v>
      </c>
      <c r="B15" s="184" t="s">
        <v>31</v>
      </c>
      <c r="C15" s="184" t="s">
        <v>37</v>
      </c>
      <c r="D15" s="4" t="s">
        <v>33</v>
      </c>
      <c r="E15" s="4">
        <f>VLOOKUP(C15,考勤!A:AJ,35,0)</f>
        <v>25</v>
      </c>
      <c r="F15" s="4">
        <f>VLOOKUP(C15,考勤!$A$5:AP328,42,0)</f>
        <v>199.5</v>
      </c>
      <c r="G15" s="4">
        <v>22</v>
      </c>
      <c r="H15" s="4">
        <f t="shared" si="6"/>
        <v>4389</v>
      </c>
      <c r="I15" s="4">
        <f>VLOOKUP(C15,考勤!$A$5:AP328,41,0)</f>
        <v>68</v>
      </c>
      <c r="J15" s="4">
        <v>22</v>
      </c>
      <c r="K15" s="4">
        <f t="shared" si="7"/>
        <v>1496</v>
      </c>
      <c r="L15" s="4">
        <f>IFERROR(VLOOKUP(C15,奖惩!B:D,3,0),0)</f>
        <v>0</v>
      </c>
      <c r="M15" s="4">
        <f t="shared" si="8"/>
        <v>5885</v>
      </c>
      <c r="N15" s="4"/>
      <c r="O15" s="4">
        <f t="shared" si="1"/>
        <v>125</v>
      </c>
      <c r="P15" s="4">
        <f t="shared" si="2"/>
        <v>6010</v>
      </c>
      <c r="Q15" s="4" t="str">
        <f>IFERROR(VLOOKUP(C15,奖惩!B:C,2,0),"")</f>
        <v/>
      </c>
      <c r="R15" s="180" t="str">
        <f>VLOOKUP(C15,[2]人员明细!$B:$H,7,0)</f>
        <v>组装工</v>
      </c>
      <c r="S15" s="181">
        <f>VLOOKUP(C15,'[3]10月所有人'!$C$3:$S$717,17,0)</f>
        <v>45889</v>
      </c>
      <c r="T15" s="180" t="str">
        <f>VLOOKUP(C15,'[3]10月所有人'!$C$3:$AQ$717,41,0)</f>
        <v>河北省黄骅市常郭镇高代庄村64号</v>
      </c>
    </row>
    <row r="16" s="180" customFormat="1" spans="1:20">
      <c r="A16" s="4">
        <f t="shared" si="0"/>
        <v>14</v>
      </c>
      <c r="B16" s="4" t="s">
        <v>31</v>
      </c>
      <c r="C16" s="4" t="s">
        <v>38</v>
      </c>
      <c r="D16" s="4" t="s">
        <v>33</v>
      </c>
      <c r="E16" s="4">
        <f>VLOOKUP(C16,考勤!A:AJ,35,0)</f>
        <v>23.5</v>
      </c>
      <c r="F16" s="4">
        <f>VLOOKUP(C16,考勤!$A$5:AP329,42,0)</f>
        <v>188</v>
      </c>
      <c r="G16" s="4">
        <v>22</v>
      </c>
      <c r="H16" s="4">
        <f t="shared" si="6"/>
        <v>4136</v>
      </c>
      <c r="I16" s="4">
        <f>VLOOKUP(C16,考勤!$A$5:AP329,41,0)</f>
        <v>55</v>
      </c>
      <c r="J16" s="4">
        <v>22</v>
      </c>
      <c r="K16" s="4">
        <f t="shared" si="7"/>
        <v>1210</v>
      </c>
      <c r="L16" s="4">
        <f>IFERROR(VLOOKUP(C16,奖惩!B:D,3,0),0)</f>
        <v>-60</v>
      </c>
      <c r="M16" s="4">
        <f t="shared" si="8"/>
        <v>5286</v>
      </c>
      <c r="N16" s="4"/>
      <c r="O16" s="4">
        <f t="shared" si="1"/>
        <v>117.5</v>
      </c>
      <c r="P16" s="4">
        <f t="shared" si="2"/>
        <v>5403.5</v>
      </c>
      <c r="Q16" s="4" t="str">
        <f>IFERROR(VLOOKUP(C16,奖惩!B:C,2,0),"")</f>
        <v>M4中卡上框螺丝未打紧</v>
      </c>
      <c r="R16" s="180" t="str">
        <f>VLOOKUP(C16,[2]人员明细!$B:$H,7,0)</f>
        <v>组装工</v>
      </c>
      <c r="S16" s="181">
        <f>VLOOKUP(C16,'[3]10月所有人'!$C$3:$S$717,17,0)</f>
        <v>45703</v>
      </c>
      <c r="T16" s="180" t="str">
        <f>VLOOKUP(C16,'[3]10月所有人'!$C$3:$AQ$717,41,0)</f>
        <v>河北省黄骅市黄骅镇大仁村019号</v>
      </c>
    </row>
    <row r="17" s="180" customFormat="1" spans="1:20">
      <c r="A17" s="4">
        <f t="shared" si="0"/>
        <v>15</v>
      </c>
      <c r="B17" s="4" t="s">
        <v>39</v>
      </c>
      <c r="C17" s="4" t="s">
        <v>40</v>
      </c>
      <c r="D17" s="4" t="s">
        <v>41</v>
      </c>
      <c r="E17" s="4">
        <f>VLOOKUP(C17,考勤!A:AJ,35,0)</f>
        <v>17.5</v>
      </c>
      <c r="F17" s="4">
        <f>VLOOKUP(C17,考勤!$A$5:AP309,42,0)</f>
        <v>196.5</v>
      </c>
      <c r="G17" s="186">
        <v>30</v>
      </c>
      <c r="H17" s="4">
        <f t="shared" si="6"/>
        <v>5895</v>
      </c>
      <c r="I17" s="4">
        <f>VLOOKUP(C17,考勤!$A$5:AP309,41,0)</f>
        <v>69</v>
      </c>
      <c r="J17" s="186">
        <v>30</v>
      </c>
      <c r="K17" s="4">
        <f t="shared" si="7"/>
        <v>2070</v>
      </c>
      <c r="L17" s="4">
        <f>IFERROR(VLOOKUP(C17,奖惩!B:D,3,0),0)</f>
        <v>20</v>
      </c>
      <c r="M17" s="4">
        <f t="shared" si="8"/>
        <v>7985</v>
      </c>
      <c r="N17" s="4"/>
      <c r="O17" s="186">
        <f>E17*10</f>
        <v>175</v>
      </c>
      <c r="P17" s="4">
        <f t="shared" si="2"/>
        <v>8160</v>
      </c>
      <c r="Q17" s="4" t="str">
        <f>IFERROR(VLOOKUP(C17,奖惩!B:C,2,0),"")</f>
        <v>夜班补助</v>
      </c>
      <c r="R17" s="180" t="str">
        <f>VLOOKUP(C17,[2]人员明细!$B:$H,7,0)</f>
        <v>新产品试制技工</v>
      </c>
      <c r="S17" s="181">
        <f>VLOOKUP(C17,'[3]10月所有人'!$C$3:$S$717,17,0)</f>
        <v>45791</v>
      </c>
      <c r="T17" s="180" t="str">
        <f>VLOOKUP(C17,'[3]10月所有人'!$C$3:$AQ$717,41,0)</f>
        <v>河南省宜阳县丰李镇丰李村22组374号</v>
      </c>
    </row>
    <row r="18" s="180" customFormat="1" spans="1:20">
      <c r="A18" s="4">
        <f t="shared" ref="A18:A30" si="9">ROW()-2</f>
        <v>16</v>
      </c>
      <c r="B18" s="4" t="s">
        <v>42</v>
      </c>
      <c r="C18" s="4" t="s">
        <v>43</v>
      </c>
      <c r="D18" s="4" t="s">
        <v>44</v>
      </c>
      <c r="E18" s="4">
        <f>VLOOKUP(C18,考勤!A:AJ,35,0)</f>
        <v>2</v>
      </c>
      <c r="F18" s="4">
        <f>VLOOKUP(C18,考勤!$A$5:AP323,42,0)</f>
        <v>16</v>
      </c>
      <c r="G18" s="4">
        <v>19</v>
      </c>
      <c r="H18" s="4">
        <f t="shared" si="6"/>
        <v>304</v>
      </c>
      <c r="I18" s="4">
        <f>VLOOKUP(C18,考勤!$A$5:AP323,41,0)</f>
        <v>6.5</v>
      </c>
      <c r="J18" s="4">
        <v>19</v>
      </c>
      <c r="K18" s="4">
        <f t="shared" si="7"/>
        <v>123.5</v>
      </c>
      <c r="L18" s="4">
        <f>IFERROR(VLOOKUP(C18,奖惩!B:D,3,0),0)</f>
        <v>0</v>
      </c>
      <c r="M18" s="4">
        <f t="shared" si="8"/>
        <v>427.5</v>
      </c>
      <c r="N18" s="4">
        <f>E18*15</f>
        <v>30</v>
      </c>
      <c r="O18" s="4">
        <f t="shared" ref="O18:O30" si="10">E18*5</f>
        <v>10</v>
      </c>
      <c r="P18" s="4">
        <f t="shared" si="2"/>
        <v>467.5</v>
      </c>
      <c r="Q18" s="4" t="str">
        <f>IFERROR(VLOOKUP(C18,奖惩!B:C,2,0),"")</f>
        <v/>
      </c>
      <c r="R18" s="180" t="str">
        <f>VLOOKUP(C18,[2]人员明细!$B:$H,7,0)</f>
        <v>发泡工</v>
      </c>
      <c r="S18" s="181">
        <f>VLOOKUP(C18,'[3]10月所有人'!$C$3:$S$717,17,0)</f>
        <v>45928</v>
      </c>
      <c r="T18" s="180">
        <f>VLOOKUP(C18,'[3]10月所有人'!$C$3:$AQ$717,41,0)</f>
        <v>0</v>
      </c>
    </row>
    <row r="19" s="180" customFormat="1" spans="1:20">
      <c r="A19" s="4">
        <f t="shared" si="9"/>
        <v>17</v>
      </c>
      <c r="B19" s="4" t="s">
        <v>45</v>
      </c>
      <c r="C19" s="4" t="s">
        <v>46</v>
      </c>
      <c r="D19" s="4" t="s">
        <v>47</v>
      </c>
      <c r="E19" s="4">
        <f>VLOOKUP(C19,考勤!A:AJ,35,0)</f>
        <v>29</v>
      </c>
      <c r="F19" s="4">
        <f>VLOOKUP(C19,考勤!$A$5:AP324,42,0)</f>
        <v>232</v>
      </c>
      <c r="G19" s="4">
        <v>21</v>
      </c>
      <c r="H19" s="4">
        <f t="shared" si="6"/>
        <v>4872</v>
      </c>
      <c r="I19" s="4">
        <f>VLOOKUP(C19,考勤!$A$5:AP324,41,0)</f>
        <v>126.5</v>
      </c>
      <c r="J19" s="4">
        <v>21</v>
      </c>
      <c r="K19" s="4">
        <f t="shared" si="7"/>
        <v>2656.5</v>
      </c>
      <c r="L19" s="4">
        <f>IFERROR(VLOOKUP(C19,奖惩!B:D,3,0),0)</f>
        <v>300</v>
      </c>
      <c r="M19" s="4">
        <f t="shared" si="8"/>
        <v>7828.5</v>
      </c>
      <c r="N19" s="4"/>
      <c r="O19" s="4">
        <f t="shared" si="10"/>
        <v>145</v>
      </c>
      <c r="P19" s="4">
        <f t="shared" si="2"/>
        <v>7973.5</v>
      </c>
      <c r="Q19" s="4" t="str">
        <f>IFERROR(VLOOKUP(C19,奖惩!B:C,2,0),"")</f>
        <v>夜班补助</v>
      </c>
      <c r="R19" s="180" t="str">
        <f>VLOOKUP(C19,[2]人员明细!$B:$H,7,0)</f>
        <v>摆件工</v>
      </c>
      <c r="S19" s="181">
        <f>VLOOKUP(C19,'[3]10月所有人'!$C$3:$S$717,17,0)</f>
        <v>45861</v>
      </c>
      <c r="T19" s="180">
        <f>VLOOKUP(C19,'[3]10月所有人'!$C$3:$AQ$717,41,0)</f>
        <v>0</v>
      </c>
    </row>
    <row r="20" s="180" customFormat="1" spans="1:20">
      <c r="A20" s="4">
        <f t="shared" si="9"/>
        <v>18</v>
      </c>
      <c r="B20" s="4" t="s">
        <v>45</v>
      </c>
      <c r="C20" s="4" t="s">
        <v>48</v>
      </c>
      <c r="D20" s="4" t="s">
        <v>30</v>
      </c>
      <c r="E20" s="4">
        <f>VLOOKUP(C20,考勤!A:AJ,35,0)</f>
        <v>24</v>
      </c>
      <c r="F20" s="4">
        <f>VLOOKUP(C20,考勤!$A$5:AP325,42,0)</f>
        <v>192</v>
      </c>
      <c r="G20" s="186">
        <v>30</v>
      </c>
      <c r="H20" s="4">
        <f t="shared" si="6"/>
        <v>5760</v>
      </c>
      <c r="I20" s="4">
        <f>VLOOKUP(C20,考勤!$A$5:AP325,41,0)</f>
        <v>92.5</v>
      </c>
      <c r="J20" s="186">
        <v>30</v>
      </c>
      <c r="K20" s="4">
        <f t="shared" si="7"/>
        <v>2775</v>
      </c>
      <c r="L20" s="4">
        <f>IFERROR(VLOOKUP(C20,奖惩!B:D,3,0),0)</f>
        <v>300</v>
      </c>
      <c r="M20" s="4">
        <f t="shared" si="8"/>
        <v>8835</v>
      </c>
      <c r="N20" s="4"/>
      <c r="O20" s="4">
        <f t="shared" si="10"/>
        <v>120</v>
      </c>
      <c r="P20" s="4">
        <f t="shared" si="2"/>
        <v>8955</v>
      </c>
      <c r="Q20" s="4" t="str">
        <f>IFERROR(VLOOKUP(C20,奖惩!B:C,2,0),"")</f>
        <v>夜班补助</v>
      </c>
      <c r="R20" s="180" t="str">
        <f>VLOOKUP(C20,[2]人员明细!$B:$H,7,0)</f>
        <v>焊工</v>
      </c>
      <c r="S20" s="181">
        <f>VLOOKUP(C20,'[3]10月所有人'!$C$3:$S$717,17,0)</f>
        <v>45901</v>
      </c>
      <c r="T20" s="180" t="str">
        <f>VLOOKUP(C20,'[3]10月所有人'!$C$3:$AQ$717,41,0)</f>
        <v>河北省黄骅市常郭镇寺上村179号</v>
      </c>
    </row>
    <row r="21" s="180" customFormat="1" spans="1:20">
      <c r="A21" s="4">
        <f t="shared" si="9"/>
        <v>19</v>
      </c>
      <c r="B21" s="4" t="s">
        <v>45</v>
      </c>
      <c r="C21" s="4" t="s">
        <v>49</v>
      </c>
      <c r="D21" s="4" t="s">
        <v>30</v>
      </c>
      <c r="E21" s="4">
        <f>VLOOKUP(C21,考勤!A:AJ,35,0)</f>
        <v>6</v>
      </c>
      <c r="F21" s="4">
        <f>VLOOKUP(C21,考勤!$A$5:AP310,42,0)</f>
        <v>48</v>
      </c>
      <c r="G21" s="186">
        <v>30</v>
      </c>
      <c r="H21" s="4">
        <f t="shared" si="6"/>
        <v>1440</v>
      </c>
      <c r="I21" s="4">
        <f>VLOOKUP(C21,考勤!$A$5:AP310,41,0)</f>
        <v>26</v>
      </c>
      <c r="J21" s="186">
        <v>30</v>
      </c>
      <c r="K21" s="4">
        <f t="shared" si="7"/>
        <v>780</v>
      </c>
      <c r="L21" s="4">
        <f>IFERROR(VLOOKUP(C21,奖惩!B:D,3,0),0)</f>
        <v>120</v>
      </c>
      <c r="M21" s="4">
        <f t="shared" si="8"/>
        <v>2340</v>
      </c>
      <c r="N21" s="4"/>
      <c r="O21" s="4">
        <f t="shared" si="10"/>
        <v>30</v>
      </c>
      <c r="P21" s="4">
        <f t="shared" si="2"/>
        <v>2370</v>
      </c>
      <c r="Q21" s="4" t="str">
        <f>IFERROR(VLOOKUP(C21,奖惩!B:C,2,0),"")</f>
        <v>夜班补助</v>
      </c>
      <c r="R21" s="180" t="str">
        <f>VLOOKUP(C21,[2]人员明细!$B:$H,7,0)</f>
        <v>焊工</v>
      </c>
      <c r="S21" s="181">
        <f>VLOOKUP(C21,'[3]10月所有人'!$C$3:$S$717,17,0)</f>
        <v>45957</v>
      </c>
      <c r="T21" s="180" t="str">
        <f>VLOOKUP(C21,'[3]10月所有人'!$C$3:$AQ$717,41,0)</f>
        <v>河北省黄骅市常郭镇常郭村280号</v>
      </c>
    </row>
    <row r="22" s="180" customFormat="1" spans="1:20">
      <c r="A22" s="4">
        <f t="shared" si="9"/>
        <v>20</v>
      </c>
      <c r="B22" s="4" t="s">
        <v>45</v>
      </c>
      <c r="C22" s="4" t="s">
        <v>50</v>
      </c>
      <c r="D22" s="4" t="s">
        <v>30</v>
      </c>
      <c r="E22" s="4">
        <f>VLOOKUP(C22,考勤!A:AJ,35,0)</f>
        <v>26.5</v>
      </c>
      <c r="F22" s="4">
        <f>VLOOKUP(C22,考勤!$A$5:AP302,42,0)</f>
        <v>214</v>
      </c>
      <c r="G22" s="186">
        <v>30</v>
      </c>
      <c r="H22" s="4">
        <f t="shared" si="6"/>
        <v>6420</v>
      </c>
      <c r="I22" s="4">
        <f>VLOOKUP(C22,考勤!$A$5:AP302,41,0)</f>
        <v>81</v>
      </c>
      <c r="J22" s="186">
        <v>30</v>
      </c>
      <c r="K22" s="4">
        <f t="shared" si="7"/>
        <v>2430</v>
      </c>
      <c r="L22" s="4">
        <f>IFERROR(VLOOKUP(C22,奖惩!B:D,3,0),0)</f>
        <v>300</v>
      </c>
      <c r="M22" s="4">
        <f t="shared" si="8"/>
        <v>9150</v>
      </c>
      <c r="N22" s="4"/>
      <c r="O22" s="4">
        <f t="shared" si="10"/>
        <v>132.5</v>
      </c>
      <c r="P22" s="4">
        <f t="shared" si="2"/>
        <v>9282.5</v>
      </c>
      <c r="Q22" s="4" t="str">
        <f>IFERROR(VLOOKUP(C22,奖惩!B:C,2,0),"")</f>
        <v>夜班补助</v>
      </c>
      <c r="R22" s="180" t="str">
        <f>VLOOKUP(C22,[2]人员明细!$B:$H,7,0)</f>
        <v>焊工</v>
      </c>
      <c r="S22" s="181">
        <f>VLOOKUP(C22,'[3]10月所有人'!$C$3:$S$717,17,0)</f>
        <v>45753</v>
      </c>
      <c r="T22" s="180" t="str">
        <f>VLOOKUP(C22,'[3]10月所有人'!$C$3:$AQ$717,41,0)</f>
        <v>河北省沧州市海兴县高湾镇刘巡庄村94号</v>
      </c>
    </row>
    <row r="23" s="180" customFormat="1" spans="1:20">
      <c r="A23" s="4">
        <f t="shared" si="9"/>
        <v>21</v>
      </c>
      <c r="B23" s="4" t="s">
        <v>45</v>
      </c>
      <c r="C23" s="4" t="s">
        <v>51</v>
      </c>
      <c r="D23" s="4" t="s">
        <v>30</v>
      </c>
      <c r="E23" s="4">
        <f>VLOOKUP(C23,考勤!A:AJ,35,0)</f>
        <v>7</v>
      </c>
      <c r="F23" s="4">
        <f>VLOOKUP(C23,考勤!$A$5:AP292,42,0)</f>
        <v>56</v>
      </c>
      <c r="G23" s="186">
        <v>30</v>
      </c>
      <c r="H23" s="4">
        <f t="shared" si="6"/>
        <v>1680</v>
      </c>
      <c r="I23" s="4">
        <f>VLOOKUP(C23,考勤!$A$5:AP292,41,0)</f>
        <v>14</v>
      </c>
      <c r="J23" s="186">
        <v>30</v>
      </c>
      <c r="K23" s="4">
        <f t="shared" si="7"/>
        <v>420</v>
      </c>
      <c r="L23" s="4">
        <f>IFERROR(VLOOKUP(C23,奖惩!B:D,3,0),0)</f>
        <v>0</v>
      </c>
      <c r="M23" s="4">
        <f t="shared" si="8"/>
        <v>2100</v>
      </c>
      <c r="N23" s="4"/>
      <c r="O23" s="4">
        <f t="shared" si="10"/>
        <v>35</v>
      </c>
      <c r="P23" s="4">
        <f t="shared" si="2"/>
        <v>2135</v>
      </c>
      <c r="Q23" s="4" t="str">
        <f>IFERROR(VLOOKUP(C23,奖惩!B:C,2,0),"")</f>
        <v/>
      </c>
      <c r="R23" s="180" t="str">
        <f>VLOOKUP(C23,[2]人员明细!$B:$H,7,0)</f>
        <v>焊工</v>
      </c>
      <c r="S23" s="181">
        <f>VLOOKUP(C23,'[3]10月所有人'!$C$3:$S$717,17,0)</f>
        <v>45917</v>
      </c>
      <c r="T23" s="180" t="str">
        <f>VLOOKUP(C23,'[3]10月所有人'!$C$3:$AQ$717,41,0)</f>
        <v>河北省黄骅市中捷支农街曙光西二区12排16号</v>
      </c>
    </row>
    <row r="24" s="180" customFormat="1" spans="1:20">
      <c r="A24" s="4">
        <f t="shared" si="9"/>
        <v>22</v>
      </c>
      <c r="B24" s="4" t="s">
        <v>45</v>
      </c>
      <c r="C24" s="4" t="s">
        <v>52</v>
      </c>
      <c r="D24" s="4" t="s">
        <v>47</v>
      </c>
      <c r="E24" s="4">
        <f>VLOOKUP(C24,考勤!A:AJ,35,0)</f>
        <v>5.5</v>
      </c>
      <c r="F24" s="4">
        <f>VLOOKUP(C24,考勤!$A$5:AP293,42,0)</f>
        <v>44</v>
      </c>
      <c r="G24" s="4">
        <v>21</v>
      </c>
      <c r="H24" s="4">
        <f t="shared" si="6"/>
        <v>924</v>
      </c>
      <c r="I24" s="4">
        <f>VLOOKUP(C24,考勤!$A$5:AP293,41,0)</f>
        <v>10.5</v>
      </c>
      <c r="J24" s="4">
        <v>21</v>
      </c>
      <c r="K24" s="4">
        <f t="shared" si="7"/>
        <v>220.5</v>
      </c>
      <c r="L24" s="4">
        <f>IFERROR(VLOOKUP(C24,奖惩!B:D,3,0),0)</f>
        <v>0</v>
      </c>
      <c r="M24" s="4">
        <f t="shared" si="8"/>
        <v>1144.5</v>
      </c>
      <c r="N24" s="4"/>
      <c r="O24" s="4">
        <f t="shared" si="10"/>
        <v>27.5</v>
      </c>
      <c r="P24" s="4">
        <f t="shared" si="2"/>
        <v>1172</v>
      </c>
      <c r="Q24" s="4" t="str">
        <f>IFERROR(VLOOKUP(C24,奖惩!B:C,2,0),"")</f>
        <v/>
      </c>
      <c r="R24" s="180" t="str">
        <f>VLOOKUP(C24,[2]人员明细!$B:$H,7,0)</f>
        <v>摆件工</v>
      </c>
      <c r="S24" s="181">
        <f>VLOOKUP(C24,'[3]10月所有人'!$C$3:$S$717,17,0)</f>
        <v>45917</v>
      </c>
      <c r="T24" s="180" t="str">
        <f>VLOOKUP(C24,'[3]10月所有人'!$C$3:$AQ$717,41,0)</f>
        <v>河北省黄骅市南排河镇李家堡村207号</v>
      </c>
    </row>
    <row r="25" s="180" customFormat="1" spans="1:20">
      <c r="A25" s="4">
        <f t="shared" si="9"/>
        <v>23</v>
      </c>
      <c r="B25" s="4" t="s">
        <v>45</v>
      </c>
      <c r="C25" s="4" t="s">
        <v>53</v>
      </c>
      <c r="D25" s="4" t="s">
        <v>47</v>
      </c>
      <c r="E25" s="4">
        <f>VLOOKUP(C25,考勤!A:AJ,35,0)</f>
        <v>7.5</v>
      </c>
      <c r="F25" s="4">
        <f>VLOOKUP(C25,考勤!$A$5:AP292,42,0)</f>
        <v>88</v>
      </c>
      <c r="G25" s="4">
        <v>21</v>
      </c>
      <c r="H25" s="4">
        <f t="shared" si="6"/>
        <v>1848</v>
      </c>
      <c r="I25" s="4">
        <f>VLOOKUP(C25,考勤!$A$5:AP292,41,0)</f>
        <v>33</v>
      </c>
      <c r="J25" s="4">
        <v>21</v>
      </c>
      <c r="K25" s="4">
        <f t="shared" si="7"/>
        <v>693</v>
      </c>
      <c r="L25" s="4">
        <f>IFERROR(VLOOKUP(C25,奖惩!B:D,3,0),0)</f>
        <v>0</v>
      </c>
      <c r="M25" s="4">
        <f t="shared" si="8"/>
        <v>2541</v>
      </c>
      <c r="N25" s="4"/>
      <c r="O25" s="4">
        <f t="shared" si="10"/>
        <v>37.5</v>
      </c>
      <c r="P25" s="4">
        <f t="shared" si="2"/>
        <v>2578.5</v>
      </c>
      <c r="Q25" s="4" t="str">
        <f>IFERROR(VLOOKUP(C25,奖惩!B:C,2,0),"")</f>
        <v/>
      </c>
      <c r="R25" s="180" t="str">
        <f>VLOOKUP(C25,[2]人员明细!$B:$H,7,0)</f>
        <v>焊接质检</v>
      </c>
      <c r="S25" s="181">
        <f>VLOOKUP(C25,'[3]10月所有人'!$C$3:$S$717,17,0)</f>
        <v>45950</v>
      </c>
      <c r="T25" s="180" t="str">
        <f>VLOOKUP(C25,'[3]10月所有人'!$C$3:$AQ$717,41,0)</f>
        <v>河北省黄骅市官庄乡官庄村414号</v>
      </c>
    </row>
    <row r="26" s="180" customFormat="1" spans="1:20">
      <c r="A26" s="4">
        <f t="shared" si="9"/>
        <v>24</v>
      </c>
      <c r="B26" s="4" t="s">
        <v>45</v>
      </c>
      <c r="C26" s="4" t="s">
        <v>54</v>
      </c>
      <c r="D26" s="4" t="s">
        <v>47</v>
      </c>
      <c r="E26" s="4">
        <f>VLOOKUP(C26,考勤!A:AJ,35,0)</f>
        <v>15</v>
      </c>
      <c r="F26" s="4">
        <f>VLOOKUP(C26,考勤!$A$5:AP298,42,0)</f>
        <v>120</v>
      </c>
      <c r="G26" s="4">
        <v>21</v>
      </c>
      <c r="H26" s="4">
        <f t="shared" si="6"/>
        <v>2520</v>
      </c>
      <c r="I26" s="4">
        <f>VLOOKUP(C26,考勤!$A$5:AP298,41,0)</f>
        <v>44</v>
      </c>
      <c r="J26" s="4">
        <v>21</v>
      </c>
      <c r="K26" s="4">
        <f t="shared" si="7"/>
        <v>924</v>
      </c>
      <c r="L26" s="4">
        <f>IFERROR(VLOOKUP(C26,奖惩!B:D,3,0),0)</f>
        <v>0</v>
      </c>
      <c r="M26" s="4">
        <f t="shared" si="8"/>
        <v>3444</v>
      </c>
      <c r="N26" s="4"/>
      <c r="O26" s="4">
        <f t="shared" si="10"/>
        <v>75</v>
      </c>
      <c r="P26" s="4">
        <f t="shared" si="2"/>
        <v>3519</v>
      </c>
      <c r="Q26" s="4" t="str">
        <f>IFERROR(VLOOKUP(C26,奖惩!B:C,2,0),"")</f>
        <v/>
      </c>
      <c r="R26" s="180" t="str">
        <f>VLOOKUP(C26,[2]人员明细!$B:$H,7,0)</f>
        <v>摆件工</v>
      </c>
      <c r="S26" s="181">
        <f>VLOOKUP(C26,'[3]10月所有人'!$C$3:$S$717,17,0)</f>
        <v>45945</v>
      </c>
      <c r="T26" s="180">
        <f>VLOOKUP(C26,'[3]10月所有人'!$C$3:$AQ$717,41,0)</f>
        <v>0</v>
      </c>
    </row>
    <row r="27" s="180" customFormat="1" spans="1:20">
      <c r="A27" s="4">
        <f t="shared" si="9"/>
        <v>25</v>
      </c>
      <c r="B27" s="4" t="s">
        <v>45</v>
      </c>
      <c r="C27" s="4" t="s">
        <v>55</v>
      </c>
      <c r="D27" s="4" t="s">
        <v>47</v>
      </c>
      <c r="E27" s="4">
        <f>VLOOKUP(C27,考勤!A:AJ,35,0)</f>
        <v>11</v>
      </c>
      <c r="F27" s="4">
        <f>VLOOKUP(C27,考勤!$A$5:AP294,42,0)</f>
        <v>88</v>
      </c>
      <c r="G27" s="4">
        <v>21</v>
      </c>
      <c r="H27" s="4">
        <f t="shared" si="6"/>
        <v>1848</v>
      </c>
      <c r="I27" s="4">
        <f>VLOOKUP(C27,考勤!$A$5:AP294,41,0)</f>
        <v>33</v>
      </c>
      <c r="J27" s="4">
        <v>21</v>
      </c>
      <c r="K27" s="4">
        <f t="shared" si="7"/>
        <v>693</v>
      </c>
      <c r="L27" s="4">
        <f>IFERROR(VLOOKUP(C27,奖惩!B:D,3,0),0)</f>
        <v>-70</v>
      </c>
      <c r="M27" s="4">
        <f t="shared" si="8"/>
        <v>2471</v>
      </c>
      <c r="N27" s="4"/>
      <c r="O27" s="4">
        <f t="shared" si="10"/>
        <v>55</v>
      </c>
      <c r="P27" s="4">
        <f t="shared" si="2"/>
        <v>2526</v>
      </c>
      <c r="Q27" s="4" t="str">
        <f>IFERROR(VLOOKUP(C27,奖惩!B:C,2,0),"")</f>
        <v>未按照要求封漆确认</v>
      </c>
      <c r="R27" s="180" t="str">
        <f>VLOOKUP(C27,[2]人员明细!$B:$H,7,0)</f>
        <v>摆件工</v>
      </c>
      <c r="S27" s="181">
        <f>VLOOKUP(C27,'[3]10月所有人'!$C$3:$S$717,17,0)</f>
        <v>45951</v>
      </c>
      <c r="T27" s="180" t="str">
        <f>VLOOKUP(C27,'[3]10月所有人'!$C$3:$AQ$717,41,0)</f>
        <v>河北省黄骅市黄骅镇后佃平村63号</v>
      </c>
    </row>
    <row r="28" s="180" customFormat="1" spans="1:20">
      <c r="A28" s="4">
        <f t="shared" si="9"/>
        <v>26</v>
      </c>
      <c r="B28" s="4" t="s">
        <v>45</v>
      </c>
      <c r="C28" s="4" t="s">
        <v>56</v>
      </c>
      <c r="D28" s="4" t="s">
        <v>30</v>
      </c>
      <c r="E28" s="4">
        <f>VLOOKUP(C28,考勤!A:AJ,35,0)</f>
        <v>8</v>
      </c>
      <c r="F28" s="4">
        <f>VLOOKUP(C28,考勤!$A$5:AP295,42,0)</f>
        <v>66</v>
      </c>
      <c r="G28" s="186">
        <v>30</v>
      </c>
      <c r="H28" s="4">
        <f t="shared" si="6"/>
        <v>1980</v>
      </c>
      <c r="I28" s="4">
        <f>VLOOKUP(C28,考勤!$A$5:AP295,41,0)</f>
        <v>22</v>
      </c>
      <c r="J28" s="186">
        <v>30</v>
      </c>
      <c r="K28" s="4">
        <f t="shared" si="7"/>
        <v>660</v>
      </c>
      <c r="L28" s="4">
        <f>IFERROR(VLOOKUP(C28,奖惩!B:D,3,0),0)</f>
        <v>120</v>
      </c>
      <c r="M28" s="4">
        <f t="shared" si="8"/>
        <v>2760</v>
      </c>
      <c r="N28" s="4"/>
      <c r="O28" s="4">
        <f t="shared" si="10"/>
        <v>40</v>
      </c>
      <c r="P28" s="4">
        <f t="shared" si="2"/>
        <v>2800</v>
      </c>
      <c r="Q28" s="4" t="str">
        <f>IFERROR(VLOOKUP(C28,奖惩!B:C,2,0),"")</f>
        <v>夜班补助</v>
      </c>
      <c r="R28" s="180" t="str">
        <f>VLOOKUP(C28,[2]人员明细!$B:$H,7,0)</f>
        <v>焊工</v>
      </c>
      <c r="S28" s="181">
        <f>VLOOKUP(C28,'[3]10月所有人'!$C$3:$S$717,17,0)</f>
        <v>45935</v>
      </c>
      <c r="T28" s="180">
        <f>VLOOKUP(C28,'[3]10月所有人'!$C$3:$AQ$717,41,0)</f>
        <v>0</v>
      </c>
    </row>
    <row r="29" s="180" customFormat="1" spans="1:20">
      <c r="A29" s="4">
        <f t="shared" si="9"/>
        <v>27</v>
      </c>
      <c r="B29" s="4" t="s">
        <v>45</v>
      </c>
      <c r="C29" s="4" t="s">
        <v>57</v>
      </c>
      <c r="D29" s="4" t="s">
        <v>47</v>
      </c>
      <c r="E29" s="4">
        <f>VLOOKUP(C29,考勤!A:AJ,35,0)</f>
        <v>2</v>
      </c>
      <c r="F29" s="4">
        <f>VLOOKUP(C29,考勤!$A$5:AP297,42,0)</f>
        <v>16</v>
      </c>
      <c r="G29" s="4">
        <v>21</v>
      </c>
      <c r="H29" s="4">
        <f t="shared" si="6"/>
        <v>336</v>
      </c>
      <c r="I29" s="4">
        <f>VLOOKUP(C29,考勤!$A$5:AP297,41,0)</f>
        <v>5</v>
      </c>
      <c r="J29" s="4">
        <v>21</v>
      </c>
      <c r="K29" s="4">
        <f t="shared" si="7"/>
        <v>105</v>
      </c>
      <c r="L29" s="4">
        <f>IFERROR(VLOOKUP(C29,奖惩!B:D,3,0),0)</f>
        <v>0</v>
      </c>
      <c r="M29" s="4">
        <f t="shared" si="8"/>
        <v>441</v>
      </c>
      <c r="N29" s="4"/>
      <c r="O29" s="4">
        <f t="shared" si="10"/>
        <v>10</v>
      </c>
      <c r="P29" s="4">
        <f t="shared" si="2"/>
        <v>451</v>
      </c>
      <c r="Q29" s="4" t="str">
        <f>IFERROR(VLOOKUP(C29,奖惩!B:C,2,0),"")</f>
        <v/>
      </c>
      <c r="R29" s="180" t="str">
        <f>VLOOKUP(C29,[2]人员明细!$B:$H,7,0)</f>
        <v>摆件工</v>
      </c>
      <c r="S29" s="181">
        <f>VLOOKUP(C29,'[3]10月所有人'!$C$3:$S$717,17,0)</f>
        <v>45960</v>
      </c>
      <c r="T29" s="180" t="str">
        <f>VLOOKUP(C29,'[3]10月所有人'!$C$3:$AQ$717,41,0)</f>
        <v>河北省黄骅市滕庄子乡前滕村332号</v>
      </c>
    </row>
    <row r="30" s="180" customFormat="1" spans="1:20">
      <c r="A30" s="4">
        <f t="shared" si="9"/>
        <v>28</v>
      </c>
      <c r="B30" s="4" t="s">
        <v>45</v>
      </c>
      <c r="C30" s="4" t="s">
        <v>58</v>
      </c>
      <c r="D30" s="4" t="s">
        <v>47</v>
      </c>
      <c r="E30" s="4">
        <f>VLOOKUP(C30,考勤!A:AJ,35,0)</f>
        <v>21</v>
      </c>
      <c r="F30" s="4">
        <f>VLOOKUP(C30,考勤!$A$5:AP299,42,0)</f>
        <v>178.2</v>
      </c>
      <c r="G30" s="4">
        <v>21</v>
      </c>
      <c r="H30" s="4">
        <f t="shared" si="6"/>
        <v>3742.2</v>
      </c>
      <c r="I30" s="4">
        <f>VLOOKUP(C30,考勤!$A$5:AP299,41,0)</f>
        <v>58</v>
      </c>
      <c r="J30" s="4">
        <v>21</v>
      </c>
      <c r="K30" s="4">
        <f t="shared" si="7"/>
        <v>1218</v>
      </c>
      <c r="L30" s="4">
        <f>IFERROR(VLOOKUP(C30,奖惩!B:D,3,0),0)</f>
        <v>60</v>
      </c>
      <c r="M30" s="4">
        <f t="shared" si="8"/>
        <v>5020.2</v>
      </c>
      <c r="N30" s="4"/>
      <c r="O30" s="4">
        <f t="shared" si="10"/>
        <v>105</v>
      </c>
      <c r="P30" s="4">
        <f t="shared" si="2"/>
        <v>5125.2</v>
      </c>
      <c r="Q30" s="4" t="str">
        <f>IFERROR(VLOOKUP(C30,奖惩!B:C,2,0),"")</f>
        <v>夜班补助</v>
      </c>
      <c r="R30" s="180" t="str">
        <f>VLOOKUP(C30,[2]人员明细!$B:$H,7,0)</f>
        <v>摆件工</v>
      </c>
      <c r="S30" s="181">
        <f>VLOOKUP(C30,'[3]10月所有人'!$C$3:$S$717,17,0)</f>
        <v>45824</v>
      </c>
      <c r="T30" s="180">
        <f>VLOOKUP(C30,'[3]10月所有人'!$C$3:$AQ$717,41,0)</f>
        <v>0</v>
      </c>
    </row>
    <row r="31" s="180" customFormat="1" spans="1:20">
      <c r="A31" s="4">
        <f t="shared" ref="A31:A63" si="11">ROW()-2</f>
        <v>29</v>
      </c>
      <c r="B31" s="4" t="s">
        <v>45</v>
      </c>
      <c r="C31" s="184" t="s">
        <v>59</v>
      </c>
      <c r="D31" s="4" t="s">
        <v>47</v>
      </c>
      <c r="E31" s="4">
        <f>VLOOKUP(C31,考勤!A:AJ,35,0)</f>
        <v>27.5</v>
      </c>
      <c r="F31" s="4">
        <f>VLOOKUP(C31,考勤!$A$5:AP293,42,0)</f>
        <v>217.4</v>
      </c>
      <c r="G31" s="4">
        <v>21</v>
      </c>
      <c r="H31" s="4">
        <f t="shared" ref="H31:H63" si="12">F31*G31</f>
        <v>4565.4</v>
      </c>
      <c r="I31" s="4">
        <f>VLOOKUP(C31,考勤!$A$5:AP293,41,0)</f>
        <v>71.5</v>
      </c>
      <c r="J31" s="4">
        <v>21</v>
      </c>
      <c r="K31" s="4">
        <f t="shared" ref="K31:K63" si="13">I31*J31</f>
        <v>1501.5</v>
      </c>
      <c r="L31" s="4">
        <f>IFERROR(VLOOKUP(C31,奖惩!B:D,3,0),0)</f>
        <v>-70</v>
      </c>
      <c r="M31" s="4">
        <f t="shared" ref="M31:M63" si="14">H31+K31+L31</f>
        <v>5996.9</v>
      </c>
      <c r="N31" s="4"/>
      <c r="O31" s="4">
        <f t="shared" ref="O31:O63" si="15">E31*5</f>
        <v>137.5</v>
      </c>
      <c r="P31" s="4">
        <f t="shared" si="2"/>
        <v>6134.4</v>
      </c>
      <c r="Q31" s="4" t="str">
        <f>IFERROR(VLOOKUP(C31,奖惩!B:C,2,0),"")</f>
        <v>A6正驾骨架扶手未紧固</v>
      </c>
      <c r="R31" s="180" t="str">
        <f>VLOOKUP(C31,[2]人员明细!$B:$H,7,0)</f>
        <v>摆件工</v>
      </c>
      <c r="S31" s="181">
        <f>VLOOKUP(C31,'[3]10月所有人'!$C$3:$S$717,17,0)</f>
        <v>45901</v>
      </c>
      <c r="T31" s="180" t="str">
        <f>VLOOKUP(C31,'[3]10月所有人'!$C$3:$AQ$717,41,0)</f>
        <v>河北省黄骅市羊三木乡三虎庄村311号</v>
      </c>
    </row>
    <row r="32" s="180" customFormat="1" spans="1:20">
      <c r="A32" s="4">
        <f t="shared" si="11"/>
        <v>30</v>
      </c>
      <c r="B32" s="4" t="s">
        <v>45</v>
      </c>
      <c r="C32" s="184" t="s">
        <v>60</v>
      </c>
      <c r="D32" s="4" t="s">
        <v>47</v>
      </c>
      <c r="E32" s="4">
        <f>VLOOKUP(C32,考勤!A:AJ,35,0)</f>
        <v>24</v>
      </c>
      <c r="F32" s="4">
        <f>VLOOKUP(C32,考勤!$A$5:AP284,42,0)</f>
        <v>192</v>
      </c>
      <c r="G32" s="186">
        <v>30</v>
      </c>
      <c r="H32" s="4">
        <f t="shared" si="12"/>
        <v>5760</v>
      </c>
      <c r="I32" s="4">
        <f>VLOOKUP(C32,考勤!$A$5:AP284,41,0)</f>
        <v>74</v>
      </c>
      <c r="J32" s="186">
        <v>30</v>
      </c>
      <c r="K32" s="4">
        <f t="shared" si="13"/>
        <v>2220</v>
      </c>
      <c r="L32" s="4">
        <f>IFERROR(VLOOKUP(C32,奖惩!B:D,3,0),0)</f>
        <v>0</v>
      </c>
      <c r="M32" s="4">
        <f t="shared" si="14"/>
        <v>7980</v>
      </c>
      <c r="N32" s="4"/>
      <c r="O32" s="4">
        <f t="shared" si="15"/>
        <v>120</v>
      </c>
      <c r="P32" s="4">
        <f t="shared" si="2"/>
        <v>8100</v>
      </c>
      <c r="Q32" s="4" t="str">
        <f>IFERROR(VLOOKUP(C32,奖惩!B:C,2,0),"")</f>
        <v/>
      </c>
      <c r="R32" s="180" t="str">
        <f>VLOOKUP(C32,[2]人员明细!$B:$H,7,0)</f>
        <v>焊工</v>
      </c>
      <c r="S32" s="181">
        <f>VLOOKUP(C32,'[3]10月所有人'!$C$3:$S$717,17,0)</f>
        <v>45938</v>
      </c>
      <c r="T32" s="180" t="str">
        <f>VLOOKUP(C32,'[3]10月所有人'!$C$3:$AQ$717,41,0)</f>
        <v>河北省黄骅市南排河镇赵家堡村8410号</v>
      </c>
    </row>
    <row r="33" s="180" customFormat="1" spans="1:20">
      <c r="A33" s="4">
        <f t="shared" si="11"/>
        <v>31</v>
      </c>
      <c r="B33" s="4" t="s">
        <v>45</v>
      </c>
      <c r="C33" s="184" t="s">
        <v>61</v>
      </c>
      <c r="D33" s="4" t="s">
        <v>47</v>
      </c>
      <c r="E33" s="4">
        <f>VLOOKUP(C33,考勤!A:AJ,35,0)</f>
        <v>15</v>
      </c>
      <c r="F33" s="4">
        <f>VLOOKUP(C33,考勤!$A$5:AP285,42,0)</f>
        <v>120</v>
      </c>
      <c r="G33" s="4">
        <v>21</v>
      </c>
      <c r="H33" s="4">
        <f t="shared" si="12"/>
        <v>2520</v>
      </c>
      <c r="I33" s="4">
        <f>VLOOKUP(C33,考勤!$A$5:AP285,41,0)</f>
        <v>45</v>
      </c>
      <c r="J33" s="4">
        <v>21</v>
      </c>
      <c r="K33" s="4">
        <f t="shared" si="13"/>
        <v>945</v>
      </c>
      <c r="L33" s="4">
        <f>IFERROR(VLOOKUP(C33,奖惩!B:D,3,0),0)</f>
        <v>300</v>
      </c>
      <c r="M33" s="4">
        <f t="shared" si="14"/>
        <v>3765</v>
      </c>
      <c r="N33" s="4"/>
      <c r="O33" s="4">
        <f t="shared" si="15"/>
        <v>75</v>
      </c>
      <c r="P33" s="4">
        <f t="shared" si="2"/>
        <v>3840</v>
      </c>
      <c r="Q33" s="4" t="str">
        <f>IFERROR(VLOOKUP(C33,奖惩!B:C,2,0),"")</f>
        <v>夜班补助</v>
      </c>
      <c r="R33" s="180" t="str">
        <f>VLOOKUP(C33,[2]人员明细!$B:$H,7,0)</f>
        <v>摆件工</v>
      </c>
      <c r="S33" s="181">
        <f>VLOOKUP(C33,'[3]10月所有人'!$C$3:$S$717,17,0)</f>
        <v>45939</v>
      </c>
      <c r="T33" s="180">
        <f>VLOOKUP(C33,'[3]10月所有人'!$C$3:$AQ$717,41,0)</f>
        <v>0</v>
      </c>
    </row>
    <row r="34" s="180" customFormat="1" spans="1:20">
      <c r="A34" s="4">
        <f t="shared" si="11"/>
        <v>32</v>
      </c>
      <c r="B34" s="4" t="s">
        <v>45</v>
      </c>
      <c r="C34" s="184" t="s">
        <v>62</v>
      </c>
      <c r="D34" s="4" t="s">
        <v>47</v>
      </c>
      <c r="E34" s="4">
        <f>VLOOKUP(C34,考勤!A:AJ,35,0)</f>
        <v>3</v>
      </c>
      <c r="F34" s="4">
        <f>VLOOKUP(C34,考勤!$A$5:AP286,42,0)</f>
        <v>24</v>
      </c>
      <c r="G34" s="4">
        <v>21</v>
      </c>
      <c r="H34" s="4">
        <f t="shared" si="12"/>
        <v>504</v>
      </c>
      <c r="I34" s="4">
        <f>VLOOKUP(C34,考勤!$A$5:AP286,41,0)</f>
        <v>9</v>
      </c>
      <c r="J34" s="4">
        <v>21</v>
      </c>
      <c r="K34" s="4">
        <f t="shared" si="13"/>
        <v>189</v>
      </c>
      <c r="L34" s="4">
        <f>IFERROR(VLOOKUP(C34,奖惩!B:D,3,0),0)</f>
        <v>0</v>
      </c>
      <c r="M34" s="4">
        <f t="shared" si="14"/>
        <v>693</v>
      </c>
      <c r="N34" s="4"/>
      <c r="O34" s="186">
        <f>E34*10</f>
        <v>30</v>
      </c>
      <c r="P34" s="4">
        <f t="shared" si="2"/>
        <v>723</v>
      </c>
      <c r="Q34" s="4" t="str">
        <f>IFERROR(VLOOKUP(C34,奖惩!B:C,2,0),"")</f>
        <v/>
      </c>
      <c r="R34" s="180" t="str">
        <f>VLOOKUP(C34,[2]人员明细!$B:$H,7,0)</f>
        <v>摆件工</v>
      </c>
      <c r="S34" s="181">
        <f>VLOOKUP(C34,'[3]10月所有人'!$C$3:$S$717,17,0)</f>
        <v>45942</v>
      </c>
      <c r="T34" s="180">
        <f>VLOOKUP(C34,'[3]10月所有人'!$C$3:$AQ$717,41,0)</f>
        <v>0</v>
      </c>
    </row>
    <row r="35" s="180" customFormat="1" spans="1:20">
      <c r="A35" s="4">
        <f t="shared" si="11"/>
        <v>33</v>
      </c>
      <c r="B35" s="4" t="s">
        <v>45</v>
      </c>
      <c r="C35" s="184" t="s">
        <v>63</v>
      </c>
      <c r="D35" s="4" t="s">
        <v>47</v>
      </c>
      <c r="E35" s="4">
        <f>VLOOKUP(C35,考勤!A:AJ,35,0)</f>
        <v>18.5</v>
      </c>
      <c r="F35" s="4">
        <f>VLOOKUP(C35,考勤!$A$5:AP287,42,0)</f>
        <v>150</v>
      </c>
      <c r="G35" s="4">
        <v>21</v>
      </c>
      <c r="H35" s="4">
        <f t="shared" si="12"/>
        <v>3150</v>
      </c>
      <c r="I35" s="4">
        <f>VLOOKUP(C35,考勤!$A$5:AP287,41,0)</f>
        <v>64</v>
      </c>
      <c r="J35" s="4">
        <v>21</v>
      </c>
      <c r="K35" s="4">
        <f t="shared" si="13"/>
        <v>1344</v>
      </c>
      <c r="L35" s="4">
        <f>IFERROR(VLOOKUP(C35,奖惩!B:D,3,0),0)</f>
        <v>260</v>
      </c>
      <c r="M35" s="4">
        <f t="shared" si="14"/>
        <v>4754</v>
      </c>
      <c r="N35" s="4"/>
      <c r="O35" s="4">
        <f t="shared" si="15"/>
        <v>92.5</v>
      </c>
      <c r="P35" s="4">
        <f t="shared" si="2"/>
        <v>4846.5</v>
      </c>
      <c r="Q35" s="4" t="str">
        <f>IFERROR(VLOOKUP(C35,奖惩!B:C,2,0),"")</f>
        <v>夜班补助</v>
      </c>
      <c r="R35" s="180" t="str">
        <f>VLOOKUP(C35,[2]人员明细!$B:$H,7,0)</f>
        <v>摆件工</v>
      </c>
      <c r="S35" s="181">
        <f>VLOOKUP(C35,'[3]10月所有人'!$C$3:$S$717,17,0)</f>
        <v>45942</v>
      </c>
      <c r="T35" s="180" t="str">
        <f>VLOOKUP(C35,'[3]10月所有人'!$C$3:$AQ$717,41,0)</f>
        <v>河北省黄骅市中捷农场十队129号</v>
      </c>
    </row>
    <row r="36" s="180" customFormat="1" spans="1:20">
      <c r="A36" s="4">
        <f t="shared" si="11"/>
        <v>34</v>
      </c>
      <c r="B36" s="4" t="s">
        <v>45</v>
      </c>
      <c r="C36" s="184" t="s">
        <v>64</v>
      </c>
      <c r="D36" s="4" t="s">
        <v>47</v>
      </c>
      <c r="E36" s="4">
        <f>VLOOKUP(C36,考勤!A:AJ,35,0)</f>
        <v>9</v>
      </c>
      <c r="F36" s="4">
        <f>VLOOKUP(C36,考勤!$A$5:AP288,42,0)</f>
        <v>72</v>
      </c>
      <c r="G36" s="186">
        <v>30</v>
      </c>
      <c r="H36" s="4">
        <f t="shared" si="12"/>
        <v>2160</v>
      </c>
      <c r="I36" s="4">
        <f>VLOOKUP(C36,考勤!$A$5:AP288,41,0)</f>
        <v>28</v>
      </c>
      <c r="J36" s="186">
        <v>30</v>
      </c>
      <c r="K36" s="4">
        <f t="shared" si="13"/>
        <v>840</v>
      </c>
      <c r="L36" s="4">
        <f>IFERROR(VLOOKUP(C36,奖惩!B:D,3,0),0)</f>
        <v>180</v>
      </c>
      <c r="M36" s="4">
        <f t="shared" si="14"/>
        <v>3180</v>
      </c>
      <c r="N36" s="4"/>
      <c r="O36" s="186">
        <f>E36*10</f>
        <v>90</v>
      </c>
      <c r="P36" s="4">
        <f t="shared" si="2"/>
        <v>3270</v>
      </c>
      <c r="Q36" s="4" t="str">
        <f>IFERROR(VLOOKUP(C36,奖惩!B:C,2,0),"")</f>
        <v>夜班补助</v>
      </c>
      <c r="R36" s="180" t="str">
        <f>VLOOKUP(C36,[2]人员明细!$B:$H,7,0)</f>
        <v>焊工</v>
      </c>
      <c r="S36" s="181">
        <f>VLOOKUP(C36,'[3]10月所有人'!$C$3:$S$717,17,0)</f>
        <v>45947</v>
      </c>
      <c r="T36" s="180">
        <f>VLOOKUP(C36,'[3]10月所有人'!$C$3:$AQ$717,41,0)</f>
        <v>0</v>
      </c>
    </row>
    <row r="37" s="180" customFormat="1" spans="1:20">
      <c r="A37" s="4">
        <f t="shared" si="11"/>
        <v>35</v>
      </c>
      <c r="B37" s="4" t="s">
        <v>45</v>
      </c>
      <c r="C37" s="184" t="s">
        <v>65</v>
      </c>
      <c r="D37" s="4" t="s">
        <v>47</v>
      </c>
      <c r="E37" s="4">
        <f>VLOOKUP(C37,考勤!A:AJ,35,0)</f>
        <v>9</v>
      </c>
      <c r="F37" s="4">
        <f>VLOOKUP(C37,考勤!$A$5:AP289,42,0)</f>
        <v>72</v>
      </c>
      <c r="G37" s="186">
        <v>30</v>
      </c>
      <c r="H37" s="4">
        <f t="shared" si="12"/>
        <v>2160</v>
      </c>
      <c r="I37" s="4">
        <f>VLOOKUP(C37,考勤!$A$5:AP289,41,0)</f>
        <v>24</v>
      </c>
      <c r="J37" s="186">
        <v>30</v>
      </c>
      <c r="K37" s="4">
        <f t="shared" si="13"/>
        <v>720</v>
      </c>
      <c r="L37" s="4">
        <f>IFERROR(VLOOKUP(C37,奖惩!B:D,3,0),0)</f>
        <v>0</v>
      </c>
      <c r="M37" s="4">
        <f t="shared" si="14"/>
        <v>2880</v>
      </c>
      <c r="N37" s="4"/>
      <c r="O37" s="4">
        <f t="shared" si="15"/>
        <v>45</v>
      </c>
      <c r="P37" s="4">
        <f t="shared" si="2"/>
        <v>2925</v>
      </c>
      <c r="Q37" s="4" t="str">
        <f>IFERROR(VLOOKUP(C37,奖惩!B:C,2,0),"")</f>
        <v/>
      </c>
      <c r="R37" s="180" t="str">
        <f>VLOOKUP(C37,[2]人员明细!$B:$H,7,0)</f>
        <v>焊工</v>
      </c>
      <c r="S37" s="181">
        <f>VLOOKUP(C37,'[3]10月所有人'!$C$3:$S$717,17,0)</f>
        <v>45951</v>
      </c>
      <c r="T37" s="180">
        <f>VLOOKUP(C37,'[3]10月所有人'!$C$3:$AQ$717,41,0)</f>
        <v>0</v>
      </c>
    </row>
    <row r="38" s="180" customFormat="1" spans="1:20">
      <c r="A38" s="4">
        <f t="shared" si="11"/>
        <v>36</v>
      </c>
      <c r="B38" s="4" t="s">
        <v>45</v>
      </c>
      <c r="C38" s="184" t="s">
        <v>66</v>
      </c>
      <c r="D38" s="4" t="s">
        <v>47</v>
      </c>
      <c r="E38" s="4">
        <f>VLOOKUP(C38,考勤!A:AJ,35,0)</f>
        <v>10</v>
      </c>
      <c r="F38" s="4">
        <f>VLOOKUP(C38,考勤!$A$5:AP290,42,0)</f>
        <v>80</v>
      </c>
      <c r="G38" s="186">
        <v>30</v>
      </c>
      <c r="H38" s="4">
        <f t="shared" si="12"/>
        <v>2400</v>
      </c>
      <c r="I38" s="4">
        <f>VLOOKUP(C38,考勤!$A$5:AP290,41,0)</f>
        <v>34</v>
      </c>
      <c r="J38" s="186">
        <v>30</v>
      </c>
      <c r="K38" s="4">
        <f t="shared" si="13"/>
        <v>1020</v>
      </c>
      <c r="L38" s="4">
        <f>IFERROR(VLOOKUP(C38,奖惩!B:D,3,0),0)</f>
        <v>0</v>
      </c>
      <c r="M38" s="4">
        <f t="shared" si="14"/>
        <v>3420</v>
      </c>
      <c r="N38" s="4"/>
      <c r="O38" s="186">
        <f>E38*10</f>
        <v>100</v>
      </c>
      <c r="P38" s="4">
        <f t="shared" si="2"/>
        <v>3520</v>
      </c>
      <c r="Q38" s="4" t="str">
        <f>IFERROR(VLOOKUP(C38,奖惩!B:C,2,0),"")</f>
        <v/>
      </c>
      <c r="R38" s="180" t="str">
        <f>VLOOKUP(C38,[2]人员明细!$B:$H,7,0)</f>
        <v>焊工</v>
      </c>
      <c r="S38" s="181">
        <f>VLOOKUP(C38,'[3]10月所有人'!$C$3:$S$717,17,0)</f>
        <v>45952</v>
      </c>
      <c r="T38" s="180">
        <f>VLOOKUP(C38,'[3]10月所有人'!$C$3:$AQ$717,41,0)</f>
        <v>0</v>
      </c>
    </row>
    <row r="39" s="180" customFormat="1" spans="1:20">
      <c r="A39" s="4">
        <f t="shared" si="11"/>
        <v>37</v>
      </c>
      <c r="B39" s="4" t="s">
        <v>45</v>
      </c>
      <c r="C39" s="184" t="s">
        <v>67</v>
      </c>
      <c r="D39" s="4" t="s">
        <v>47</v>
      </c>
      <c r="E39" s="4">
        <f>VLOOKUP(C39,考勤!A:AJ,35,0)</f>
        <v>3</v>
      </c>
      <c r="F39" s="4">
        <f>VLOOKUP(C39,考勤!$A$5:AP291,42,0)</f>
        <v>24</v>
      </c>
      <c r="G39" s="4">
        <v>21</v>
      </c>
      <c r="H39" s="4">
        <f t="shared" si="12"/>
        <v>504</v>
      </c>
      <c r="I39" s="4">
        <f>VLOOKUP(C39,考勤!$A$5:AP291,41,0)</f>
        <v>9</v>
      </c>
      <c r="J39" s="4">
        <v>21</v>
      </c>
      <c r="K39" s="4">
        <f t="shared" si="13"/>
        <v>189</v>
      </c>
      <c r="L39" s="4">
        <f>IFERROR(VLOOKUP(C39,奖惩!B:D,3,0),0)</f>
        <v>0</v>
      </c>
      <c r="M39" s="4">
        <f t="shared" si="14"/>
        <v>693</v>
      </c>
      <c r="N39" s="4"/>
      <c r="O39" s="4">
        <f t="shared" si="15"/>
        <v>15</v>
      </c>
      <c r="P39" s="4">
        <f t="shared" si="2"/>
        <v>708</v>
      </c>
      <c r="Q39" s="4" t="str">
        <f>IFERROR(VLOOKUP(C39,奖惩!B:C,2,0),"")</f>
        <v/>
      </c>
      <c r="R39" s="180" t="str">
        <f>VLOOKUP(C39,[2]人员明细!$B:$H,7,0)</f>
        <v>焊接质检</v>
      </c>
      <c r="S39" s="181">
        <f>VLOOKUP(C39,'[3]10月所有人'!$C$3:$S$717,17,0)</f>
        <v>45959</v>
      </c>
      <c r="T39" s="180" t="str">
        <f>VLOOKUP(C39,'[3]10月所有人'!$C$3:$AQ$717,41,0)</f>
        <v>河北省黄骅市滕庄子乡前滕村117号</v>
      </c>
    </row>
    <row r="40" s="180" customFormat="1" spans="1:20">
      <c r="A40" s="4">
        <f t="shared" si="11"/>
        <v>38</v>
      </c>
      <c r="B40" s="4" t="s">
        <v>45</v>
      </c>
      <c r="C40" s="184" t="s">
        <v>68</v>
      </c>
      <c r="D40" s="4" t="s">
        <v>47</v>
      </c>
      <c r="E40" s="4">
        <f>VLOOKUP(C40,考勤!A:AJ,35,0)</f>
        <v>10</v>
      </c>
      <c r="F40" s="4">
        <f>VLOOKUP(C40,考勤!$A$5:AP292,42,0)</f>
        <v>80</v>
      </c>
      <c r="G40" s="4">
        <v>21</v>
      </c>
      <c r="H40" s="4">
        <f t="shared" si="12"/>
        <v>1680</v>
      </c>
      <c r="I40" s="4">
        <f>VLOOKUP(C40,考勤!$A$5:AP292,41,0)</f>
        <v>24.5</v>
      </c>
      <c r="J40" s="4">
        <v>21</v>
      </c>
      <c r="K40" s="4">
        <f t="shared" si="13"/>
        <v>514.5</v>
      </c>
      <c r="L40" s="4">
        <f>IFERROR(VLOOKUP(C40,奖惩!B:D,3,0),0)</f>
        <v>0</v>
      </c>
      <c r="M40" s="4">
        <f t="shared" si="14"/>
        <v>2194.5</v>
      </c>
      <c r="N40" s="4"/>
      <c r="O40" s="4">
        <f t="shared" si="15"/>
        <v>50</v>
      </c>
      <c r="P40" s="4">
        <f t="shared" si="2"/>
        <v>2244.5</v>
      </c>
      <c r="Q40" s="4" t="str">
        <f>IFERROR(VLOOKUP(C40,奖惩!B:C,2,0),"")</f>
        <v/>
      </c>
      <c r="R40" s="180" t="str">
        <f>VLOOKUP(C40,[2]人员明细!$B:$H,7,0)</f>
        <v>摆件工</v>
      </c>
      <c r="S40" s="181">
        <f>VLOOKUP(C40,'[3]10月所有人'!$C$3:$S$717,17,0)</f>
        <v>45918</v>
      </c>
      <c r="T40" s="180" t="str">
        <f>VLOOKUP(C40,'[3]10月所有人'!$C$3:$AQ$717,41,0)</f>
        <v>河北省黄骅市吕桥镇河南村193号</v>
      </c>
    </row>
    <row r="41" s="180" customFormat="1" spans="1:20">
      <c r="A41" s="4">
        <f t="shared" si="11"/>
        <v>39</v>
      </c>
      <c r="B41" s="4" t="s">
        <v>45</v>
      </c>
      <c r="C41" s="184" t="s">
        <v>69</v>
      </c>
      <c r="D41" s="4" t="s">
        <v>47</v>
      </c>
      <c r="E41" s="4">
        <f>VLOOKUP(C41,考勤!A:AJ,35,0)</f>
        <v>12</v>
      </c>
      <c r="F41" s="4">
        <f>VLOOKUP(C41,考勤!$A$5:AP297,42,0)</f>
        <v>96</v>
      </c>
      <c r="G41" s="4">
        <v>21</v>
      </c>
      <c r="H41" s="4">
        <f t="shared" si="12"/>
        <v>2016</v>
      </c>
      <c r="I41" s="4">
        <f>VLOOKUP(C41,考勤!$A$5:AP297,41,0)</f>
        <v>43</v>
      </c>
      <c r="J41" s="4">
        <v>21</v>
      </c>
      <c r="K41" s="4">
        <f t="shared" si="13"/>
        <v>903</v>
      </c>
      <c r="L41" s="4">
        <f>IFERROR(VLOOKUP(C41,奖惩!B:D,3,0),0)</f>
        <v>240</v>
      </c>
      <c r="M41" s="4">
        <f t="shared" si="14"/>
        <v>3159</v>
      </c>
      <c r="N41" s="4"/>
      <c r="O41" s="4">
        <f t="shared" si="15"/>
        <v>60</v>
      </c>
      <c r="P41" s="4">
        <f t="shared" si="2"/>
        <v>3219</v>
      </c>
      <c r="Q41" s="4" t="str">
        <f>IFERROR(VLOOKUP(C41,奖惩!B:C,2,0),"")</f>
        <v>夜班补助</v>
      </c>
      <c r="R41" s="180" t="str">
        <f>VLOOKUP(C41,[2]人员明细!$B:$H,7,0)</f>
        <v>摆件工</v>
      </c>
      <c r="S41" s="181">
        <f>VLOOKUP(C41,'[3]10月所有人'!$C$3:$S$717,17,0)</f>
        <v>45918</v>
      </c>
      <c r="T41" s="180" t="str">
        <f>VLOOKUP(C41,'[3]10月所有人'!$C$3:$AQ$717,41,0)</f>
        <v>河北省黄骅市黄骅镇张孙村</v>
      </c>
    </row>
    <row r="42" s="180" customFormat="1" spans="1:20">
      <c r="A42" s="4">
        <f t="shared" si="11"/>
        <v>40</v>
      </c>
      <c r="B42" s="4" t="s">
        <v>45</v>
      </c>
      <c r="C42" s="184" t="s">
        <v>70</v>
      </c>
      <c r="D42" s="4" t="s">
        <v>47</v>
      </c>
      <c r="E42" s="4">
        <f>VLOOKUP(C42,考勤!A:AJ,35,0)</f>
        <v>6</v>
      </c>
      <c r="F42" s="4">
        <f>VLOOKUP(C42,考勤!$A$5:AP298,42,0)</f>
        <v>48</v>
      </c>
      <c r="G42" s="4">
        <v>21</v>
      </c>
      <c r="H42" s="4">
        <f t="shared" si="12"/>
        <v>1008</v>
      </c>
      <c r="I42" s="4">
        <f>VLOOKUP(C42,考勤!$A$5:AP298,41,0)</f>
        <v>15</v>
      </c>
      <c r="J42" s="4">
        <v>21</v>
      </c>
      <c r="K42" s="4">
        <f t="shared" si="13"/>
        <v>315</v>
      </c>
      <c r="L42" s="4">
        <f>IFERROR(VLOOKUP(C42,奖惩!B:D,3,0),0)</f>
        <v>0</v>
      </c>
      <c r="M42" s="4">
        <f t="shared" si="14"/>
        <v>1323</v>
      </c>
      <c r="N42" s="4"/>
      <c r="O42" s="4">
        <f t="shared" si="15"/>
        <v>30</v>
      </c>
      <c r="P42" s="4">
        <f t="shared" si="2"/>
        <v>1353</v>
      </c>
      <c r="Q42" s="4" t="str">
        <f>IFERROR(VLOOKUP(C42,奖惩!B:C,2,0),"")</f>
        <v/>
      </c>
      <c r="R42" s="180" t="str">
        <f>VLOOKUP(C42,[2]人员明细!$B:$H,7,0)</f>
        <v>摆件工</v>
      </c>
      <c r="S42" s="181">
        <f>VLOOKUP(C42,'[3]10月所有人'!$C$3:$S$717,17,0)</f>
        <v>45918</v>
      </c>
      <c r="T42" s="180" t="str">
        <f>VLOOKUP(C42,'[3]10月所有人'!$C$3:$AQ$717,41,0)</f>
        <v>河北省黄骅市常郭镇后桥村173号</v>
      </c>
    </row>
    <row r="43" s="180" customFormat="1" spans="1:20">
      <c r="A43" s="4">
        <f t="shared" si="11"/>
        <v>41</v>
      </c>
      <c r="B43" s="4" t="s">
        <v>45</v>
      </c>
      <c r="C43" s="4" t="s">
        <v>71</v>
      </c>
      <c r="D43" s="4" t="s">
        <v>47</v>
      </c>
      <c r="E43" s="4">
        <f>VLOOKUP(C43,考勤!A:AJ,35,0)</f>
        <v>27</v>
      </c>
      <c r="F43" s="4">
        <f>VLOOKUP(C43,考勤!$A$5:AP283,42,0)</f>
        <v>218.5</v>
      </c>
      <c r="G43" s="4">
        <v>21</v>
      </c>
      <c r="H43" s="4">
        <f t="shared" si="12"/>
        <v>4588.5</v>
      </c>
      <c r="I43" s="4">
        <f>VLOOKUP(C43,考勤!$A$5:AP283,41,0)</f>
        <v>76.5</v>
      </c>
      <c r="J43" s="4">
        <v>21</v>
      </c>
      <c r="K43" s="4">
        <f t="shared" si="13"/>
        <v>1606.5</v>
      </c>
      <c r="L43" s="4">
        <f>IFERROR(VLOOKUP(C43,奖惩!B:D,3,0),0)</f>
        <v>-20</v>
      </c>
      <c r="M43" s="4">
        <f t="shared" si="14"/>
        <v>6175</v>
      </c>
      <c r="N43" s="4"/>
      <c r="O43" s="4">
        <f t="shared" si="15"/>
        <v>135</v>
      </c>
      <c r="P43" s="4">
        <f t="shared" si="2"/>
        <v>6310</v>
      </c>
      <c r="Q43" s="4" t="str">
        <f>IFERROR(VLOOKUP(C43,奖惩!B:C,2,0),"")</f>
        <v>P203靠背钢丝未按要求封漆确认</v>
      </c>
      <c r="R43" s="180" t="str">
        <f>VLOOKUP(C43,[2]人员明细!$B:$H,7,0)</f>
        <v>摆件工</v>
      </c>
      <c r="S43" s="181">
        <f>VLOOKUP(C43,'[3]10月所有人'!$C$3:$S$717,17,0)</f>
        <v>45824</v>
      </c>
      <c r="T43" s="180">
        <f>VLOOKUP(C43,'[3]10月所有人'!$C$3:$AQ$717,41,0)</f>
        <v>0</v>
      </c>
    </row>
    <row r="44" s="180" customFormat="1" spans="1:20">
      <c r="A44" s="4">
        <f t="shared" si="11"/>
        <v>42</v>
      </c>
      <c r="B44" s="4" t="s">
        <v>45</v>
      </c>
      <c r="C44" s="4" t="s">
        <v>72</v>
      </c>
      <c r="D44" s="4" t="s">
        <v>47</v>
      </c>
      <c r="E44" s="4">
        <f>VLOOKUP(C44,考勤!A:AJ,35,0)</f>
        <v>12</v>
      </c>
      <c r="F44" s="4">
        <f>VLOOKUP(C44,考勤!$A$5:AP286,42,0)</f>
        <v>96</v>
      </c>
      <c r="G44" s="4">
        <v>21</v>
      </c>
      <c r="H44" s="4">
        <f t="shared" si="12"/>
        <v>2016</v>
      </c>
      <c r="I44" s="4">
        <f>VLOOKUP(C44,考勤!$A$5:AP286,41,0)</f>
        <v>33</v>
      </c>
      <c r="J44" s="4">
        <v>21</v>
      </c>
      <c r="K44" s="4">
        <f t="shared" si="13"/>
        <v>693</v>
      </c>
      <c r="L44" s="4">
        <f>IFERROR(VLOOKUP(C44,奖惩!B:D,3,0),0)</f>
        <v>0</v>
      </c>
      <c r="M44" s="4">
        <f t="shared" si="14"/>
        <v>2709</v>
      </c>
      <c r="N44" s="4"/>
      <c r="O44" s="4">
        <f t="shared" si="15"/>
        <v>60</v>
      </c>
      <c r="P44" s="4">
        <f t="shared" si="2"/>
        <v>2769</v>
      </c>
      <c r="Q44" s="4" t="str">
        <f>IFERROR(VLOOKUP(C44,奖惩!B:C,2,0),"")</f>
        <v/>
      </c>
      <c r="R44" s="180" t="str">
        <f>VLOOKUP(C44,[2]人员明细!$B:$H,7,0)</f>
        <v>摆件工</v>
      </c>
      <c r="S44" s="181">
        <f>VLOOKUP(C44,'[3]10月所有人'!$C$3:$S$717,17,0)</f>
        <v>45918</v>
      </c>
      <c r="T44" s="180" t="str">
        <f>VLOOKUP(C44,'[3]10月所有人'!$C$3:$AQ$717,41,0)</f>
        <v>河北省黄骅市常郭镇六十六村189号</v>
      </c>
    </row>
    <row r="45" s="180" customFormat="1" spans="1:20">
      <c r="A45" s="4">
        <f t="shared" si="11"/>
        <v>43</v>
      </c>
      <c r="B45" s="4" t="s">
        <v>45</v>
      </c>
      <c r="C45" s="4" t="s">
        <v>73</v>
      </c>
      <c r="D45" s="4" t="s">
        <v>47</v>
      </c>
      <c r="E45" s="4">
        <f>VLOOKUP(C45,考勤!A:AJ,35,0)</f>
        <v>3</v>
      </c>
      <c r="F45" s="4">
        <f>VLOOKUP(C45,考勤!$A$5:AP287,42,0)</f>
        <v>24</v>
      </c>
      <c r="G45" s="4">
        <v>21</v>
      </c>
      <c r="H45" s="4">
        <f t="shared" si="12"/>
        <v>504</v>
      </c>
      <c r="I45" s="4">
        <f>VLOOKUP(C45,考勤!$A$5:AP287,41,0)</f>
        <v>9</v>
      </c>
      <c r="J45" s="4">
        <v>21</v>
      </c>
      <c r="K45" s="4">
        <f t="shared" si="13"/>
        <v>189</v>
      </c>
      <c r="L45" s="4">
        <f>IFERROR(VLOOKUP(C45,奖惩!B:D,3,0),0)</f>
        <v>0</v>
      </c>
      <c r="M45" s="4">
        <f t="shared" si="14"/>
        <v>693</v>
      </c>
      <c r="N45" s="4"/>
      <c r="O45" s="4">
        <f t="shared" si="15"/>
        <v>15</v>
      </c>
      <c r="P45" s="4">
        <f t="shared" si="2"/>
        <v>708</v>
      </c>
      <c r="Q45" s="4" t="str">
        <f>IFERROR(VLOOKUP(C45,奖惩!B:C,2,0),"")</f>
        <v/>
      </c>
      <c r="R45" s="180" t="str">
        <f>VLOOKUP(C45,[2]人员明细!$B:$H,7,0)</f>
        <v>摆件工</v>
      </c>
      <c r="S45" s="181">
        <f>VLOOKUP(C45,'[3]10月所有人'!$C$3:$S$717,17,0)</f>
        <v>45918</v>
      </c>
      <c r="T45" s="180" t="str">
        <f>VLOOKUP(C45,'[3]10月所有人'!$C$3:$AQ$717,41,0)</f>
        <v>河北省黄骅市常郭镇六十六村189号</v>
      </c>
    </row>
    <row r="46" s="180" customFormat="1" spans="1:20">
      <c r="A46" s="4">
        <f t="shared" si="11"/>
        <v>44</v>
      </c>
      <c r="B46" s="4" t="s">
        <v>74</v>
      </c>
      <c r="C46" s="4" t="s">
        <v>75</v>
      </c>
      <c r="D46" s="4" t="s">
        <v>30</v>
      </c>
      <c r="E46" s="4">
        <f>VLOOKUP(C46,考勤!A:AJ,35,0)</f>
        <v>26.5</v>
      </c>
      <c r="F46" s="4">
        <f>VLOOKUP(C46,考勤!$A$5:AP287,42,0)</f>
        <v>212</v>
      </c>
      <c r="G46" s="186">
        <v>30</v>
      </c>
      <c r="H46" s="4">
        <f t="shared" si="12"/>
        <v>6360</v>
      </c>
      <c r="I46" s="4">
        <f>VLOOKUP(C46,考勤!$A$5:AP287,41,0)</f>
        <v>0</v>
      </c>
      <c r="J46" s="186">
        <v>30</v>
      </c>
      <c r="K46" s="4">
        <f t="shared" si="13"/>
        <v>0</v>
      </c>
      <c r="L46" s="4">
        <f>IFERROR(VLOOKUP(C46,奖惩!B:D,3,0),0)</f>
        <v>0</v>
      </c>
      <c r="M46" s="4">
        <f t="shared" si="14"/>
        <v>6360</v>
      </c>
      <c r="N46" s="4"/>
      <c r="O46" s="4">
        <f t="shared" si="15"/>
        <v>132.5</v>
      </c>
      <c r="P46" s="4">
        <f t="shared" si="2"/>
        <v>6492.5</v>
      </c>
      <c r="Q46" s="4" t="str">
        <f>IFERROR(VLOOKUP(C46,奖惩!B:C,2,0),"")</f>
        <v/>
      </c>
      <c r="R46" s="180" t="str">
        <f>VLOOKUP(C46,[2]人员明细!$B:$H,7,0)</f>
        <v>工装维修</v>
      </c>
      <c r="S46" s="181">
        <f>VLOOKUP(C46,'[3]10月所有人'!$C$3:$S$717,17,0)</f>
        <v>45885</v>
      </c>
      <c r="T46" s="180" t="str">
        <f>VLOOKUP(C46,'[3]10月所有人'!$C$3:$AQ$717,41,0)</f>
        <v>河北省黄骅市旧城镇东才元村28号</v>
      </c>
    </row>
    <row r="47" s="180" customFormat="1" spans="1:20">
      <c r="A47" s="4">
        <f t="shared" si="11"/>
        <v>45</v>
      </c>
      <c r="B47" s="4" t="s">
        <v>45</v>
      </c>
      <c r="C47" s="4" t="s">
        <v>76</v>
      </c>
      <c r="D47" s="4" t="s">
        <v>30</v>
      </c>
      <c r="E47" s="4">
        <f>VLOOKUP(C47,考勤!A:AJ,35,0)</f>
        <v>25.5</v>
      </c>
      <c r="F47" s="4">
        <f>VLOOKUP(C47,考勤!$A$5:AP288,42,0)</f>
        <v>204</v>
      </c>
      <c r="G47" s="186">
        <v>30</v>
      </c>
      <c r="H47" s="4">
        <f t="shared" si="12"/>
        <v>6120</v>
      </c>
      <c r="I47" s="4">
        <f>VLOOKUP(C47,考勤!$A$5:AP288,41,0)</f>
        <v>74.5</v>
      </c>
      <c r="J47" s="186">
        <v>30</v>
      </c>
      <c r="K47" s="4">
        <f t="shared" si="13"/>
        <v>2235</v>
      </c>
      <c r="L47" s="4">
        <f>IFERROR(VLOOKUP(C47,奖惩!B:D,3,0),0)</f>
        <v>-30</v>
      </c>
      <c r="M47" s="4">
        <f t="shared" si="14"/>
        <v>8325</v>
      </c>
      <c r="N47" s="4"/>
      <c r="O47" s="4">
        <f t="shared" si="15"/>
        <v>127.5</v>
      </c>
      <c r="P47" s="4">
        <f t="shared" si="2"/>
        <v>8452.5</v>
      </c>
      <c r="Q47" s="4" t="str">
        <f>IFERROR(VLOOKUP(C47,奖惩!B:C,2,0),"")</f>
        <v>P203座框支架漏焊</v>
      </c>
      <c r="R47" s="180" t="str">
        <f>VLOOKUP(C47,[2]人员明细!$B:$H,7,0)</f>
        <v>焊工</v>
      </c>
      <c r="S47" s="181">
        <f>VLOOKUP(C47,'[3]10月所有人'!$C$3:$S$717,17,0)</f>
        <v>45924</v>
      </c>
      <c r="T47" s="180" t="str">
        <f>VLOOKUP(C47,'[3]10月所有人'!$C$3:$AQ$717,41,0)</f>
        <v>河北省黄骅市腾庄子乡大浪白村280号</v>
      </c>
    </row>
    <row r="48" s="180" customFormat="1" spans="1:20">
      <c r="A48" s="4">
        <f t="shared" si="11"/>
        <v>46</v>
      </c>
      <c r="B48" s="4" t="s">
        <v>45</v>
      </c>
      <c r="C48" s="4" t="s">
        <v>77</v>
      </c>
      <c r="D48" s="4" t="s">
        <v>30</v>
      </c>
      <c r="E48" s="4">
        <f>VLOOKUP(C48,考勤!A:AJ,35,0)</f>
        <v>8</v>
      </c>
      <c r="F48" s="4">
        <f>VLOOKUP(C48,考勤!$A$5:AP289,42,0)</f>
        <v>64</v>
      </c>
      <c r="G48" s="186">
        <v>30</v>
      </c>
      <c r="H48" s="4">
        <f t="shared" si="12"/>
        <v>1920</v>
      </c>
      <c r="I48" s="4">
        <f>VLOOKUP(C48,考勤!$A$5:AP289,41,0)</f>
        <v>13</v>
      </c>
      <c r="J48" s="186">
        <v>30</v>
      </c>
      <c r="K48" s="4">
        <f t="shared" si="13"/>
        <v>390</v>
      </c>
      <c r="L48" s="4">
        <f>IFERROR(VLOOKUP(C48,奖惩!B:D,3,0),0)</f>
        <v>0</v>
      </c>
      <c r="M48" s="4">
        <f t="shared" si="14"/>
        <v>2310</v>
      </c>
      <c r="N48" s="4"/>
      <c r="O48" s="4">
        <f t="shared" si="15"/>
        <v>40</v>
      </c>
      <c r="P48" s="4">
        <f t="shared" si="2"/>
        <v>2350</v>
      </c>
      <c r="Q48" s="4" t="str">
        <f>IFERROR(VLOOKUP(C48,奖惩!B:C,2,0),"")</f>
        <v/>
      </c>
      <c r="R48" s="180" t="str">
        <f>VLOOKUP(C48,[2]人员明细!$B:$H,7,0)</f>
        <v>焊工</v>
      </c>
      <c r="S48" s="181">
        <f>VLOOKUP(C48,'[3]10月所有人'!$C$3:$S$717,17,0)</f>
        <v>45920</v>
      </c>
      <c r="T48" s="180" t="str">
        <f>VLOOKUP(C48,'[3]10月所有人'!$C$3:$AQ$717,41,0)</f>
        <v>河北省黄骅市官庄村200号</v>
      </c>
    </row>
    <row r="49" s="180" customFormat="1" spans="1:20">
      <c r="A49" s="4">
        <f t="shared" si="11"/>
        <v>47</v>
      </c>
      <c r="B49" s="4" t="s">
        <v>45</v>
      </c>
      <c r="C49" s="4" t="s">
        <v>78</v>
      </c>
      <c r="D49" s="4" t="s">
        <v>47</v>
      </c>
      <c r="E49" s="4">
        <f>VLOOKUP(C49,考勤!A:AJ,35,0)</f>
        <v>15</v>
      </c>
      <c r="F49" s="4">
        <f>VLOOKUP(C49,考勤!$A$5:AP290,42,0)</f>
        <v>120</v>
      </c>
      <c r="G49" s="4">
        <v>21</v>
      </c>
      <c r="H49" s="4">
        <f t="shared" si="12"/>
        <v>2520</v>
      </c>
      <c r="I49" s="4">
        <f>VLOOKUP(C49,考勤!$A$5:AP290,41,0)</f>
        <v>41.5</v>
      </c>
      <c r="J49" s="4">
        <v>21</v>
      </c>
      <c r="K49" s="4">
        <f t="shared" si="13"/>
        <v>871.5</v>
      </c>
      <c r="L49" s="4">
        <f>IFERROR(VLOOKUP(C49,奖惩!B:D,3,0),0)</f>
        <v>-10</v>
      </c>
      <c r="M49" s="4">
        <f t="shared" si="14"/>
        <v>3381.5</v>
      </c>
      <c r="N49" s="4"/>
      <c r="O49" s="4">
        <f t="shared" si="15"/>
        <v>75</v>
      </c>
      <c r="P49" s="4">
        <f t="shared" si="2"/>
        <v>3456.5</v>
      </c>
      <c r="Q49" s="4" t="str">
        <f>IFERROR(VLOOKUP(C49,奖惩!B:C,2,0),"")</f>
        <v>未按照要求对开背钢丝进行封漆点检</v>
      </c>
      <c r="R49" s="180" t="str">
        <f>VLOOKUP(C49,[2]人员明细!$B:$H,7,0)</f>
        <v>摆件工</v>
      </c>
      <c r="S49" s="181">
        <f>VLOOKUP(C49,'[3]10月所有人'!$C$3:$S$717,17,0)</f>
        <v>45937</v>
      </c>
      <c r="T49" s="180">
        <f>VLOOKUP(C49,'[3]10月所有人'!$C$3:$AQ$717,41,0)</f>
        <v>0</v>
      </c>
    </row>
    <row r="50" s="180" customFormat="1" spans="1:20">
      <c r="A50" s="4">
        <f t="shared" si="11"/>
        <v>48</v>
      </c>
      <c r="B50" s="4" t="s">
        <v>45</v>
      </c>
      <c r="C50" s="4" t="s">
        <v>79</v>
      </c>
      <c r="D50" s="4" t="s">
        <v>47</v>
      </c>
      <c r="E50" s="4">
        <f>VLOOKUP(C50,考勤!A:AJ,35,0)</f>
        <v>26</v>
      </c>
      <c r="F50" s="4">
        <f>VLOOKUP(C50,考勤!$A$5:AP291,42,0)</f>
        <v>208</v>
      </c>
      <c r="G50" s="4">
        <v>21</v>
      </c>
      <c r="H50" s="4">
        <f t="shared" si="12"/>
        <v>4368</v>
      </c>
      <c r="I50" s="4">
        <f>VLOOKUP(C50,考勤!$A$5:AP291,41,0)</f>
        <v>77</v>
      </c>
      <c r="J50" s="4">
        <v>21</v>
      </c>
      <c r="K50" s="4">
        <f t="shared" si="13"/>
        <v>1617</v>
      </c>
      <c r="L50" s="4">
        <f>IFERROR(VLOOKUP(C50,奖惩!B:D,3,0),0)</f>
        <v>-10</v>
      </c>
      <c r="M50" s="4">
        <f t="shared" si="14"/>
        <v>5975</v>
      </c>
      <c r="N50" s="4"/>
      <c r="O50" s="4">
        <f t="shared" si="15"/>
        <v>130</v>
      </c>
      <c r="P50" s="4">
        <f t="shared" si="2"/>
        <v>6105</v>
      </c>
      <c r="Q50" s="4" t="str">
        <f>IFERROR(VLOOKUP(C50,奖惩!B:C,2,0),"")</f>
        <v>未按照要求对开背钢丝进行封漆点检</v>
      </c>
      <c r="R50" s="180" t="str">
        <f>VLOOKUP(C50,[2]人员明细!$B:$H,7,0)</f>
        <v>摆件工</v>
      </c>
      <c r="S50" s="181">
        <f>VLOOKUP(C50,'[3]10月所有人'!$C$3:$S$717,17,0)</f>
        <v>45923</v>
      </c>
      <c r="T50" s="180" t="str">
        <f>VLOOKUP(C50,'[3]10月所有人'!$C$3:$AQ$717,41,0)</f>
        <v>河北省黄骅市旧城镇阚庄村165号</v>
      </c>
    </row>
    <row r="51" s="180" customFormat="1" spans="1:20">
      <c r="A51" s="4">
        <f t="shared" si="11"/>
        <v>49</v>
      </c>
      <c r="B51" s="4" t="s">
        <v>45</v>
      </c>
      <c r="C51" s="184" t="s">
        <v>80</v>
      </c>
      <c r="D51" s="4" t="s">
        <v>30</v>
      </c>
      <c r="E51" s="4">
        <f>VLOOKUP(C51,考勤!A:AJ,35,0)</f>
        <v>29.5</v>
      </c>
      <c r="F51" s="4">
        <f>VLOOKUP(C51,考勤!$A$5:AP299,42,0)</f>
        <v>239</v>
      </c>
      <c r="G51" s="186">
        <v>30</v>
      </c>
      <c r="H51" s="4">
        <f t="shared" si="12"/>
        <v>7170</v>
      </c>
      <c r="I51" s="4">
        <f>VLOOKUP(C51,考勤!$A$5:AP299,41,0)</f>
        <v>90</v>
      </c>
      <c r="J51" s="186">
        <v>30</v>
      </c>
      <c r="K51" s="4">
        <f t="shared" si="13"/>
        <v>2700</v>
      </c>
      <c r="L51" s="4">
        <f>IFERROR(VLOOKUP(C51,奖惩!B:D,3,0),0)</f>
        <v>0</v>
      </c>
      <c r="M51" s="4">
        <f t="shared" si="14"/>
        <v>9870</v>
      </c>
      <c r="N51" s="4"/>
      <c r="O51" s="4">
        <f t="shared" si="15"/>
        <v>147.5</v>
      </c>
      <c r="P51" s="4">
        <f t="shared" si="2"/>
        <v>10017.5</v>
      </c>
      <c r="Q51" s="4" t="str">
        <f>IFERROR(VLOOKUP(C51,奖惩!B:C,2,0),"")</f>
        <v/>
      </c>
      <c r="R51" s="180" t="str">
        <f>VLOOKUP(C51,[2]人员明细!$B:$H,7,0)</f>
        <v>焊工</v>
      </c>
      <c r="S51" s="181">
        <f>VLOOKUP(C51,'[3]10月所有人'!$C$3:$S$717,17,0)</f>
        <v>45899</v>
      </c>
      <c r="T51" s="180" t="str">
        <f>VLOOKUP(C51,'[3]10月所有人'!$C$3:$AQ$717,41,0)</f>
        <v>河北省黄骅市常郭镇西留村169号</v>
      </c>
    </row>
    <row r="52" s="180" customFormat="1" spans="1:20">
      <c r="A52" s="4">
        <f t="shared" si="11"/>
        <v>50</v>
      </c>
      <c r="B52" s="4" t="s">
        <v>45</v>
      </c>
      <c r="C52" s="4" t="s">
        <v>81</v>
      </c>
      <c r="D52" s="4" t="s">
        <v>47</v>
      </c>
      <c r="E52" s="4">
        <f>VLOOKUP(C52,考勤!A:AJ,35,0)</f>
        <v>17</v>
      </c>
      <c r="F52" s="4">
        <f>VLOOKUP(C52,考勤!$A$5:AP300,42,0)</f>
        <v>136</v>
      </c>
      <c r="G52" s="4">
        <v>21</v>
      </c>
      <c r="H52" s="4">
        <f t="shared" si="12"/>
        <v>2856</v>
      </c>
      <c r="I52" s="4">
        <f>VLOOKUP(C52,考勤!$A$5:AP300,41,0)</f>
        <v>41.5</v>
      </c>
      <c r="J52" s="4">
        <v>21</v>
      </c>
      <c r="K52" s="4">
        <f t="shared" si="13"/>
        <v>871.5</v>
      </c>
      <c r="L52" s="4">
        <f>IFERROR(VLOOKUP(C52,奖惩!B:D,3,0),0)</f>
        <v>-20</v>
      </c>
      <c r="M52" s="4">
        <f t="shared" si="14"/>
        <v>3707.5</v>
      </c>
      <c r="N52" s="4"/>
      <c r="O52" s="4">
        <f t="shared" si="15"/>
        <v>85</v>
      </c>
      <c r="P52" s="4">
        <f t="shared" si="2"/>
        <v>3792.5</v>
      </c>
      <c r="Q52" s="4" t="str">
        <f>IFERROR(VLOOKUP(C52,奖惩!B:C,2,0),"")</f>
        <v>A6牛头焊道偏</v>
      </c>
      <c r="R52" s="180" t="str">
        <f>VLOOKUP(C52,[2]人员明细!$B:$H,7,0)</f>
        <v>摆件工</v>
      </c>
      <c r="S52" s="181">
        <f>VLOOKUP(C52,'[3]10月所有人'!$C$3:$S$717,17,0)</f>
        <v>45879</v>
      </c>
      <c r="T52" s="180" t="str">
        <f>VLOOKUP(C52,'[3]10月所有人'!$C$3:$AQ$717,41,0)</f>
        <v>河北省黄骅市旧城镇后仙庄村180号</v>
      </c>
    </row>
    <row r="53" s="180" customFormat="1" spans="1:20">
      <c r="A53" s="4">
        <f t="shared" si="11"/>
        <v>51</v>
      </c>
      <c r="B53" s="4" t="s">
        <v>45</v>
      </c>
      <c r="C53" s="4" t="s">
        <v>82</v>
      </c>
      <c r="D53" s="4" t="s">
        <v>47</v>
      </c>
      <c r="E53" s="4">
        <f>VLOOKUP(C53,考勤!A:AJ,35,0)</f>
        <v>26</v>
      </c>
      <c r="F53" s="4">
        <f>VLOOKUP(C53,考勤!$A$5:AP301,42,0)</f>
        <v>208</v>
      </c>
      <c r="G53" s="4">
        <v>21</v>
      </c>
      <c r="H53" s="4">
        <f t="shared" si="12"/>
        <v>4368</v>
      </c>
      <c r="I53" s="4">
        <f>VLOOKUP(C53,考勤!$A$5:AP301,41,0)</f>
        <v>105</v>
      </c>
      <c r="J53" s="4">
        <v>21</v>
      </c>
      <c r="K53" s="4">
        <f t="shared" si="13"/>
        <v>2205</v>
      </c>
      <c r="L53" s="4">
        <f>IFERROR(VLOOKUP(C53,奖惩!B:D,3,0),0)</f>
        <v>300</v>
      </c>
      <c r="M53" s="4">
        <f t="shared" si="14"/>
        <v>6873</v>
      </c>
      <c r="N53" s="4">
        <v>125</v>
      </c>
      <c r="O53" s="186">
        <f>E53*10</f>
        <v>260</v>
      </c>
      <c r="P53" s="4">
        <f t="shared" si="2"/>
        <v>7258</v>
      </c>
      <c r="Q53" s="4" t="str">
        <f>IFERROR(VLOOKUP(C53,奖惩!B:C,2,0),"")</f>
        <v>夜班补助</v>
      </c>
      <c r="R53" s="180" t="str">
        <f>VLOOKUP(C53,[2]人员明细!$B:$H,7,0)</f>
        <v>摆件工</v>
      </c>
      <c r="S53" s="181">
        <f>VLOOKUP(C53,'[3]10月所有人'!$C$3:$S$717,17,0)</f>
        <v>45933</v>
      </c>
      <c r="T53" s="180">
        <f>VLOOKUP(C53,'[3]10月所有人'!$C$3:$AQ$717,41,0)</f>
        <v>0</v>
      </c>
    </row>
    <row r="54" s="180" customFormat="1" spans="1:20">
      <c r="A54" s="4">
        <f t="shared" si="11"/>
        <v>52</v>
      </c>
      <c r="B54" s="4" t="s">
        <v>45</v>
      </c>
      <c r="C54" s="4" t="s">
        <v>83</v>
      </c>
      <c r="D54" s="4" t="s">
        <v>47</v>
      </c>
      <c r="E54" s="4">
        <f>VLOOKUP(C54,考勤!A:AJ,35,0)</f>
        <v>22.5</v>
      </c>
      <c r="F54" s="4">
        <f>VLOOKUP(C54,考勤!$A$5:AP303,42,0)</f>
        <v>189</v>
      </c>
      <c r="G54" s="4">
        <v>21</v>
      </c>
      <c r="H54" s="4">
        <f t="shared" si="12"/>
        <v>3969</v>
      </c>
      <c r="I54" s="4">
        <f>VLOOKUP(C54,考勤!$A$5:AP303,41,0)</f>
        <v>92</v>
      </c>
      <c r="J54" s="4">
        <v>21</v>
      </c>
      <c r="K54" s="4">
        <f t="shared" si="13"/>
        <v>1932</v>
      </c>
      <c r="L54" s="4">
        <f>IFERROR(VLOOKUP(C54,奖惩!B:D,3,0),0)</f>
        <v>300</v>
      </c>
      <c r="M54" s="4">
        <f t="shared" si="14"/>
        <v>6201</v>
      </c>
      <c r="N54" s="4"/>
      <c r="O54" s="4">
        <f t="shared" si="15"/>
        <v>112.5</v>
      </c>
      <c r="P54" s="4">
        <f t="shared" si="2"/>
        <v>6313.5</v>
      </c>
      <c r="Q54" s="4" t="str">
        <f>IFERROR(VLOOKUP(C54,奖惩!B:C,2,0),"")</f>
        <v>夜班补助</v>
      </c>
      <c r="R54" s="180" t="str">
        <f>VLOOKUP(C54,[2]人员明细!$B:$H,7,0)</f>
        <v>摆件工</v>
      </c>
      <c r="S54" s="181">
        <f>VLOOKUP(C54,'[3]10月所有人'!$C$3:$S$717,17,0)</f>
        <v>45697</v>
      </c>
      <c r="T54" s="180" t="str">
        <f>VLOOKUP(C54,'[3]10月所有人'!$C$3:$AQ$717,41,0)</f>
        <v>河北省黄骅市常郭镇前王桥村186号</v>
      </c>
    </row>
    <row r="55" s="180" customFormat="1" spans="1:20">
      <c r="A55" s="4">
        <f t="shared" si="11"/>
        <v>53</v>
      </c>
      <c r="B55" s="4" t="s">
        <v>45</v>
      </c>
      <c r="C55" s="4" t="s">
        <v>84</v>
      </c>
      <c r="D55" s="4" t="s">
        <v>47</v>
      </c>
      <c r="E55" s="4">
        <f>VLOOKUP(C55,考勤!A:AJ,35,0)</f>
        <v>1</v>
      </c>
      <c r="F55" s="4">
        <f>VLOOKUP(C55,考勤!$A$5:AP310,42,0)</f>
        <v>8</v>
      </c>
      <c r="G55" s="4">
        <v>21</v>
      </c>
      <c r="H55" s="4">
        <f t="shared" si="12"/>
        <v>168</v>
      </c>
      <c r="I55" s="4">
        <f>VLOOKUP(C55,考勤!$A$5:AP310,41,0)</f>
        <v>3</v>
      </c>
      <c r="J55" s="4">
        <v>21</v>
      </c>
      <c r="K55" s="4">
        <f t="shared" si="13"/>
        <v>63</v>
      </c>
      <c r="L55" s="4">
        <f>IFERROR(VLOOKUP(C55,奖惩!B:D,3,0),0)</f>
        <v>0</v>
      </c>
      <c r="M55" s="4">
        <f t="shared" si="14"/>
        <v>231</v>
      </c>
      <c r="N55" s="4"/>
      <c r="O55" s="4">
        <f t="shared" si="15"/>
        <v>5</v>
      </c>
      <c r="P55" s="4">
        <f t="shared" si="2"/>
        <v>236</v>
      </c>
      <c r="Q55" s="4" t="str">
        <f>IFERROR(VLOOKUP(C55,奖惩!B:C,2,0),"")</f>
        <v/>
      </c>
      <c r="R55" s="180" t="e">
        <f>VLOOKUP(C55,[2]人员明细!$B:$H,7,0)</f>
        <v>#N/A</v>
      </c>
      <c r="S55" s="181" t="e">
        <f>VLOOKUP(C55,'[3]10月所有人'!$C$3:$S$717,17,0)</f>
        <v>#N/A</v>
      </c>
      <c r="T55" s="180" t="e">
        <f>VLOOKUP(C55,'[3]10月所有人'!$C$3:$AQ$717,41,0)</f>
        <v>#N/A</v>
      </c>
    </row>
    <row r="56" s="180" customFormat="1" spans="1:20">
      <c r="A56" s="4">
        <f t="shared" si="11"/>
        <v>54</v>
      </c>
      <c r="B56" s="4" t="s">
        <v>45</v>
      </c>
      <c r="C56" s="4" t="s">
        <v>85</v>
      </c>
      <c r="D56" s="4" t="s">
        <v>47</v>
      </c>
      <c r="E56" s="4">
        <f>VLOOKUP(C56,考勤!A:AJ,35,0)</f>
        <v>1</v>
      </c>
      <c r="F56" s="4">
        <f>VLOOKUP(C56,考勤!$A$5:AP311,42,0)</f>
        <v>8</v>
      </c>
      <c r="G56" s="4">
        <v>21</v>
      </c>
      <c r="H56" s="4">
        <f t="shared" si="12"/>
        <v>168</v>
      </c>
      <c r="I56" s="4">
        <f>VLOOKUP(C56,考勤!$A$5:AP311,41,0)</f>
        <v>4</v>
      </c>
      <c r="J56" s="4">
        <v>21</v>
      </c>
      <c r="K56" s="4">
        <f t="shared" si="13"/>
        <v>84</v>
      </c>
      <c r="L56" s="4">
        <f>IFERROR(VLOOKUP(C56,奖惩!B:D,3,0),0)</f>
        <v>20</v>
      </c>
      <c r="M56" s="4">
        <f t="shared" si="14"/>
        <v>272</v>
      </c>
      <c r="N56" s="4"/>
      <c r="O56" s="4">
        <f t="shared" si="15"/>
        <v>5</v>
      </c>
      <c r="P56" s="4">
        <f t="shared" si="2"/>
        <v>277</v>
      </c>
      <c r="Q56" s="4" t="str">
        <f>IFERROR(VLOOKUP(C56,奖惩!B:C,2,0),"")</f>
        <v>夜班补助</v>
      </c>
      <c r="R56" s="180" t="e">
        <f>VLOOKUP(C56,[2]人员明细!$B:$H,7,0)</f>
        <v>#N/A</v>
      </c>
      <c r="S56" s="181" t="e">
        <f>VLOOKUP(C56,'[3]10月所有人'!$C$3:$S$717,17,0)</f>
        <v>#N/A</v>
      </c>
      <c r="T56" s="180" t="e">
        <f>VLOOKUP(C56,'[3]10月所有人'!$C$3:$AQ$717,41,0)</f>
        <v>#N/A</v>
      </c>
    </row>
    <row r="57" s="180" customFormat="1" spans="1:20">
      <c r="A57" s="4">
        <f t="shared" si="11"/>
        <v>55</v>
      </c>
      <c r="B57" s="4" t="s">
        <v>45</v>
      </c>
      <c r="C57" s="4" t="s">
        <v>86</v>
      </c>
      <c r="D57" s="4" t="s">
        <v>47</v>
      </c>
      <c r="E57" s="4">
        <f>VLOOKUP(C57,考勤!A:AJ,35,0)</f>
        <v>2</v>
      </c>
      <c r="F57" s="4">
        <f>VLOOKUP(C57,考勤!$A$5:AP312,42,0)</f>
        <v>16</v>
      </c>
      <c r="G57" s="4">
        <v>21</v>
      </c>
      <c r="H57" s="4">
        <f t="shared" si="12"/>
        <v>336</v>
      </c>
      <c r="I57" s="4">
        <f>VLOOKUP(C57,考勤!$A$5:AP312,41,0)</f>
        <v>8</v>
      </c>
      <c r="J57" s="4">
        <v>21</v>
      </c>
      <c r="K57" s="4">
        <f t="shared" si="13"/>
        <v>168</v>
      </c>
      <c r="L57" s="4">
        <f>IFERROR(VLOOKUP(C57,奖惩!B:D,3,0),0)</f>
        <v>40</v>
      </c>
      <c r="M57" s="4">
        <f t="shared" si="14"/>
        <v>544</v>
      </c>
      <c r="N57" s="4"/>
      <c r="O57" s="4">
        <f t="shared" si="15"/>
        <v>10</v>
      </c>
      <c r="P57" s="4">
        <f t="shared" si="2"/>
        <v>554</v>
      </c>
      <c r="Q57" s="4" t="str">
        <f>IFERROR(VLOOKUP(C57,奖惩!B:C,2,0),"")</f>
        <v>夜班补助</v>
      </c>
      <c r="R57" s="180" t="e">
        <f>VLOOKUP(C57,[2]人员明细!$B:$H,7,0)</f>
        <v>#N/A</v>
      </c>
      <c r="S57" s="181" t="e">
        <f>VLOOKUP(C57,'[3]10月所有人'!$C$3:$S$717,17,0)</f>
        <v>#N/A</v>
      </c>
      <c r="T57" s="180" t="e">
        <f>VLOOKUP(C57,'[3]10月所有人'!$C$3:$AQ$717,41,0)</f>
        <v>#N/A</v>
      </c>
    </row>
    <row r="58" s="180" customFormat="1" spans="1:20">
      <c r="A58" s="4">
        <f t="shared" si="11"/>
        <v>56</v>
      </c>
      <c r="B58" s="4" t="s">
        <v>45</v>
      </c>
      <c r="C58" s="4" t="s">
        <v>87</v>
      </c>
      <c r="D58" s="4" t="s">
        <v>47</v>
      </c>
      <c r="E58" s="4">
        <f>VLOOKUP(C58,考勤!A:AJ,35,0)</f>
        <v>1</v>
      </c>
      <c r="F58" s="4">
        <f>VLOOKUP(C58,考勤!$A$5:AP313,42,0)</f>
        <v>8</v>
      </c>
      <c r="G58" s="186">
        <v>30</v>
      </c>
      <c r="H58" s="4">
        <f t="shared" si="12"/>
        <v>240</v>
      </c>
      <c r="I58" s="4">
        <f>VLOOKUP(C58,考勤!$A$5:AP313,41,0)</f>
        <v>3</v>
      </c>
      <c r="J58" s="186">
        <v>30</v>
      </c>
      <c r="K58" s="4">
        <f t="shared" si="13"/>
        <v>90</v>
      </c>
      <c r="L58" s="4">
        <f>IFERROR(VLOOKUP(C58,奖惩!B:D,3,0),0)</f>
        <v>0</v>
      </c>
      <c r="M58" s="4">
        <f t="shared" si="14"/>
        <v>330</v>
      </c>
      <c r="N58" s="4"/>
      <c r="O58" s="4">
        <f t="shared" si="15"/>
        <v>5</v>
      </c>
      <c r="P58" s="4">
        <f t="shared" si="2"/>
        <v>335</v>
      </c>
      <c r="Q58" s="4" t="str">
        <f>IFERROR(VLOOKUP(C58,奖惩!B:C,2,0),"")</f>
        <v/>
      </c>
      <c r="R58" s="180" t="e">
        <f>VLOOKUP(C58,[2]人员明细!$B:$H,7,0)</f>
        <v>#N/A</v>
      </c>
      <c r="S58" s="181" t="e">
        <f>VLOOKUP(C58,'[3]10月所有人'!$C$3:$S$717,17,0)</f>
        <v>#N/A</v>
      </c>
      <c r="T58" s="180" t="e">
        <f>VLOOKUP(C58,'[3]10月所有人'!$C$3:$AQ$717,41,0)</f>
        <v>#N/A</v>
      </c>
    </row>
    <row r="59" s="180" customFormat="1" spans="1:20">
      <c r="A59" s="4">
        <f t="shared" si="11"/>
        <v>57</v>
      </c>
      <c r="B59" s="4" t="s">
        <v>45</v>
      </c>
      <c r="C59" s="4" t="s">
        <v>88</v>
      </c>
      <c r="D59" s="4" t="s">
        <v>47</v>
      </c>
      <c r="E59" s="4">
        <f>VLOOKUP(C59,考勤!A:AJ,35,0)</f>
        <v>12</v>
      </c>
      <c r="F59" s="4">
        <f>VLOOKUP(C59,考勤!$A$5:AP314,42,0)</f>
        <v>94.5</v>
      </c>
      <c r="G59" s="4">
        <v>21</v>
      </c>
      <c r="H59" s="4">
        <f t="shared" si="12"/>
        <v>1984.5</v>
      </c>
      <c r="I59" s="4">
        <f>VLOOKUP(C59,考勤!$A$5:AP314,41,0)</f>
        <v>35</v>
      </c>
      <c r="J59" s="4">
        <v>21</v>
      </c>
      <c r="K59" s="4">
        <f t="shared" si="13"/>
        <v>735</v>
      </c>
      <c r="L59" s="4">
        <f>IFERROR(VLOOKUP(C59,奖惩!B:D,3,0),0)</f>
        <v>0</v>
      </c>
      <c r="M59" s="4">
        <f t="shared" si="14"/>
        <v>2719.5</v>
      </c>
      <c r="N59" s="4"/>
      <c r="O59" s="4">
        <f t="shared" si="15"/>
        <v>60</v>
      </c>
      <c r="P59" s="4">
        <f t="shared" si="2"/>
        <v>2779.5</v>
      </c>
      <c r="Q59" s="4" t="str">
        <f>IFERROR(VLOOKUP(C59,奖惩!B:C,2,0),"")</f>
        <v/>
      </c>
      <c r="R59" s="180" t="str">
        <f>VLOOKUP(C59,[2]人员明细!$B:$H,7,0)</f>
        <v>摆件工</v>
      </c>
      <c r="S59" s="181">
        <f>VLOOKUP(C59,'[3]10月所有人'!$C$3:$S$717,17,0)</f>
        <v>45950</v>
      </c>
      <c r="T59" s="180" t="str">
        <f>VLOOKUP(C59,'[3]10月所有人'!$C$3:$AQ$717,41,0)</f>
        <v>河北省黄骅市羊二庄镇东花寨村349号</v>
      </c>
    </row>
    <row r="60" s="180" customFormat="1" spans="1:20">
      <c r="A60" s="4">
        <f t="shared" si="11"/>
        <v>58</v>
      </c>
      <c r="B60" s="4" t="s">
        <v>45</v>
      </c>
      <c r="C60" s="4" t="s">
        <v>89</v>
      </c>
      <c r="D60" s="4" t="s">
        <v>47</v>
      </c>
      <c r="E60" s="4">
        <f>VLOOKUP(C60,考勤!A:AJ,35,0)</f>
        <v>3</v>
      </c>
      <c r="F60" s="4">
        <f>VLOOKUP(C60,考勤!$A$5:AP315,42,0)</f>
        <v>24</v>
      </c>
      <c r="G60" s="4">
        <v>21</v>
      </c>
      <c r="H60" s="4">
        <f t="shared" si="12"/>
        <v>504</v>
      </c>
      <c r="I60" s="4">
        <f>VLOOKUP(C60,考勤!$A$5:AP315,41,0)</f>
        <v>12</v>
      </c>
      <c r="J60" s="4">
        <v>21</v>
      </c>
      <c r="K60" s="4">
        <f t="shared" si="13"/>
        <v>252</v>
      </c>
      <c r="L60" s="4">
        <f>IFERROR(VLOOKUP(C60,奖惩!B:D,3,0),0)</f>
        <v>20</v>
      </c>
      <c r="M60" s="4">
        <f t="shared" si="14"/>
        <v>776</v>
      </c>
      <c r="N60" s="4"/>
      <c r="O60" s="4">
        <f t="shared" si="15"/>
        <v>15</v>
      </c>
      <c r="P60" s="4">
        <f t="shared" si="2"/>
        <v>791</v>
      </c>
      <c r="Q60" s="4" t="str">
        <f>IFERROR(VLOOKUP(C60,奖惩!B:C,2,0),"")</f>
        <v>夜班补助</v>
      </c>
      <c r="R60" s="180" t="e">
        <f>VLOOKUP(C60,[2]人员明细!$B:$H,7,0)</f>
        <v>#N/A</v>
      </c>
      <c r="S60" s="181" t="e">
        <f>VLOOKUP(C60,'[3]10月所有人'!$C$3:$S$717,17,0)</f>
        <v>#N/A</v>
      </c>
      <c r="T60" s="180" t="e">
        <f>VLOOKUP(C60,'[3]10月所有人'!$C$3:$AQ$717,41,0)</f>
        <v>#N/A</v>
      </c>
    </row>
    <row r="61" s="180" customFormat="1" spans="1:20">
      <c r="A61" s="4">
        <f t="shared" si="11"/>
        <v>59</v>
      </c>
      <c r="B61" s="4" t="s">
        <v>45</v>
      </c>
      <c r="C61" s="4" t="s">
        <v>90</v>
      </c>
      <c r="D61" s="4" t="s">
        <v>47</v>
      </c>
      <c r="E61" s="4">
        <f>VLOOKUP(C61,考勤!A:AJ,35,0)</f>
        <v>20</v>
      </c>
      <c r="F61" s="4">
        <f>VLOOKUP(C61,考勤!$A$5:AP316,42,0)</f>
        <v>158</v>
      </c>
      <c r="G61" s="4">
        <v>21</v>
      </c>
      <c r="H61" s="4">
        <f t="shared" si="12"/>
        <v>3318</v>
      </c>
      <c r="I61" s="4">
        <f>VLOOKUP(C61,考勤!$A$5:AP316,41,0)</f>
        <v>48</v>
      </c>
      <c r="J61" s="4">
        <v>21</v>
      </c>
      <c r="K61" s="4">
        <f t="shared" si="13"/>
        <v>1008</v>
      </c>
      <c r="L61" s="4">
        <f>IFERROR(VLOOKUP(C61,奖惩!B:D,3,0),0)</f>
        <v>300</v>
      </c>
      <c r="M61" s="4">
        <f t="shared" si="14"/>
        <v>4626</v>
      </c>
      <c r="N61" s="4"/>
      <c r="O61" s="4">
        <f t="shared" si="15"/>
        <v>100</v>
      </c>
      <c r="P61" s="4">
        <f t="shared" si="2"/>
        <v>4726</v>
      </c>
      <c r="Q61" s="4" t="str">
        <f>IFERROR(VLOOKUP(C61,奖惩!B:C,2,0),"")</f>
        <v>夜班补助</v>
      </c>
      <c r="R61" s="180" t="str">
        <f>VLOOKUP(C61,[2]人员明细!$B:$H,7,0)</f>
        <v>摆件工</v>
      </c>
      <c r="S61" s="181">
        <f>VLOOKUP(C61,'[3]10月所有人'!$C$3:$S$717,17,0)</f>
        <v>45720</v>
      </c>
      <c r="T61" s="180" t="str">
        <f>VLOOKUP(C61,'[3]10月所有人'!$C$3:$AQ$717,41,0)</f>
        <v>河北省沧州市盐山县盐山镇刘红庙村114号</v>
      </c>
    </row>
    <row r="62" s="180" customFormat="1" spans="1:20">
      <c r="A62" s="4">
        <f t="shared" si="11"/>
        <v>60</v>
      </c>
      <c r="B62" s="4" t="s">
        <v>45</v>
      </c>
      <c r="C62" s="4" t="s">
        <v>91</v>
      </c>
      <c r="D62" s="4" t="s">
        <v>47</v>
      </c>
      <c r="E62" s="4">
        <f>VLOOKUP(C62,考勤!A:AJ,35,0)</f>
        <v>17.5</v>
      </c>
      <c r="F62" s="4">
        <f>VLOOKUP(C62,考勤!$A$5:AP324,42,0)</f>
        <v>142</v>
      </c>
      <c r="G62" s="4">
        <v>21</v>
      </c>
      <c r="H62" s="4">
        <f t="shared" si="12"/>
        <v>2982</v>
      </c>
      <c r="I62" s="4">
        <f>VLOOKUP(C62,考勤!$A$5:AP324,41,0)</f>
        <v>42</v>
      </c>
      <c r="J62" s="4">
        <v>21</v>
      </c>
      <c r="K62" s="4">
        <f t="shared" si="13"/>
        <v>882</v>
      </c>
      <c r="L62" s="4">
        <f>IFERROR(VLOOKUP(C62,奖惩!B:D,3,0),0)</f>
        <v>280</v>
      </c>
      <c r="M62" s="4">
        <f t="shared" si="14"/>
        <v>4144</v>
      </c>
      <c r="N62" s="4"/>
      <c r="O62" s="4">
        <f t="shared" si="15"/>
        <v>87.5</v>
      </c>
      <c r="P62" s="4">
        <f t="shared" si="2"/>
        <v>4231.5</v>
      </c>
      <c r="Q62" s="4" t="str">
        <f>IFERROR(VLOOKUP(C62,奖惩!B:C,2,0),"")</f>
        <v>夜班补助</v>
      </c>
      <c r="R62" s="180" t="str">
        <f>VLOOKUP(C62,[2]人员明细!$B:$H,7,0)</f>
        <v>摆件工</v>
      </c>
      <c r="S62" s="181">
        <f>VLOOKUP(C62,'[3]10月所有人'!$C$3:$S$717,17,0)</f>
        <v>45701</v>
      </c>
      <c r="T62" s="180" t="str">
        <f>VLOOKUP(C62,'[3]10月所有人'!$C$3:$AQ$717,41,0)</f>
        <v>河北省黄骅市滕庄子乡前滕村332号</v>
      </c>
    </row>
    <row r="63" s="180" customFormat="1" spans="1:20">
      <c r="A63" s="4">
        <f t="shared" si="11"/>
        <v>61</v>
      </c>
      <c r="B63" s="4" t="s">
        <v>45</v>
      </c>
      <c r="C63" s="4" t="s">
        <v>92</v>
      </c>
      <c r="D63" s="4" t="s">
        <v>30</v>
      </c>
      <c r="E63" s="4">
        <f>VLOOKUP(C63,考勤!A:AJ,35,0)</f>
        <v>28</v>
      </c>
      <c r="F63" s="4">
        <f>VLOOKUP(C63,考勤!$A$5:AP308,42,0)</f>
        <v>222</v>
      </c>
      <c r="G63" s="186">
        <v>30</v>
      </c>
      <c r="H63" s="4">
        <f t="shared" si="12"/>
        <v>6660</v>
      </c>
      <c r="I63" s="4">
        <f>VLOOKUP(C63,考勤!$A$5:AP308,41,0)</f>
        <v>90</v>
      </c>
      <c r="J63" s="186">
        <v>30</v>
      </c>
      <c r="K63" s="4">
        <f t="shared" si="13"/>
        <v>2700</v>
      </c>
      <c r="L63" s="4">
        <f>IFERROR(VLOOKUP(C63,奖惩!B:D,3,0),0)</f>
        <v>240</v>
      </c>
      <c r="M63" s="4">
        <f t="shared" si="14"/>
        <v>9600</v>
      </c>
      <c r="N63" s="4"/>
      <c r="O63" s="4">
        <f t="shared" si="15"/>
        <v>140</v>
      </c>
      <c r="P63" s="4">
        <f t="shared" si="2"/>
        <v>9740</v>
      </c>
      <c r="Q63" s="4" t="str">
        <f>IFERROR(VLOOKUP(C63,奖惩!B:C,2,0),"")</f>
        <v>夜班补助</v>
      </c>
      <c r="R63" s="180" t="str">
        <f>VLOOKUP(C63,[2]人员明细!$B:$H,7,0)</f>
        <v>焊工</v>
      </c>
      <c r="S63" s="181">
        <f>VLOOKUP(C63,'[3]10月所有人'!$C$3:$S$717,17,0)</f>
        <v>45869</v>
      </c>
      <c r="T63" s="180" t="str">
        <f>VLOOKUP(C63,'[3]10月所有人'!$C$3:$AQ$717,41,0)</f>
        <v>河北省黄骅市前街二幼小区776号</v>
      </c>
    </row>
    <row r="64" s="180" customFormat="1" spans="1:20">
      <c r="A64" s="4">
        <f t="shared" ref="A64:A73" si="16">ROW()-2</f>
        <v>62</v>
      </c>
      <c r="B64" s="4" t="s">
        <v>45</v>
      </c>
      <c r="C64" s="4" t="s">
        <v>93</v>
      </c>
      <c r="D64" s="4" t="s">
        <v>47</v>
      </c>
      <c r="E64" s="4">
        <f>VLOOKUP(C64,考勤!A:AJ,35,0)</f>
        <v>29</v>
      </c>
      <c r="F64" s="4">
        <f>VLOOKUP(C64,考勤!$A$5:AP331,42,0)</f>
        <v>232</v>
      </c>
      <c r="G64" s="4">
        <v>21</v>
      </c>
      <c r="H64" s="4">
        <f t="shared" ref="H64:H73" si="17">F64*G64</f>
        <v>4872</v>
      </c>
      <c r="I64" s="4">
        <f>VLOOKUP(C64,考勤!$A$5:AP331,41,0)</f>
        <v>83</v>
      </c>
      <c r="J64" s="4">
        <v>21</v>
      </c>
      <c r="K64" s="4">
        <f t="shared" ref="K64:K73" si="18">I64*J64</f>
        <v>1743</v>
      </c>
      <c r="L64" s="4">
        <f>IFERROR(VLOOKUP(C64,奖惩!B:D,3,0),0)</f>
        <v>0</v>
      </c>
      <c r="M64" s="4">
        <f t="shared" ref="M64:M73" si="19">H64+K64+L64</f>
        <v>6615</v>
      </c>
      <c r="N64" s="4"/>
      <c r="O64" s="4">
        <f t="shared" ref="O64:O73" si="20">E64*5</f>
        <v>145</v>
      </c>
      <c r="P64" s="4">
        <f t="shared" si="2"/>
        <v>6760</v>
      </c>
      <c r="Q64" s="4" t="str">
        <f>IFERROR(VLOOKUP(C64,奖惩!B:C,2,0),"")</f>
        <v/>
      </c>
      <c r="R64" s="180" t="str">
        <f>VLOOKUP(C64,[2]人员明细!$B:$H,7,0)</f>
        <v>摆件工</v>
      </c>
      <c r="S64" s="181">
        <f>VLOOKUP(C64,'[3]10月所有人'!$C$3:$S$717,17,0)</f>
        <v>45934</v>
      </c>
      <c r="T64" s="180" t="str">
        <f>VLOOKUP(C64,'[3]10月所有人'!$C$3:$AQ$717,41,0)</f>
        <v>河北省黄骅市旧城镇小六间房村196号</v>
      </c>
    </row>
    <row r="65" s="180" customFormat="1" spans="1:20">
      <c r="A65" s="4">
        <f t="shared" si="16"/>
        <v>63</v>
      </c>
      <c r="B65" s="4" t="s">
        <v>45</v>
      </c>
      <c r="C65" s="4" t="s">
        <v>94</v>
      </c>
      <c r="D65" s="4" t="s">
        <v>47</v>
      </c>
      <c r="E65" s="4">
        <f>VLOOKUP(C65,考勤!A:AJ,35,0)</f>
        <v>8.5</v>
      </c>
      <c r="F65" s="4">
        <f>VLOOKUP(C65,考勤!$A$5:AP320,42,0)</f>
        <v>67</v>
      </c>
      <c r="G65" s="4">
        <v>21</v>
      </c>
      <c r="H65" s="4">
        <f t="shared" si="17"/>
        <v>1407</v>
      </c>
      <c r="I65" s="4">
        <f>VLOOKUP(C65,考勤!$A$5:AP320,41,0)</f>
        <v>21</v>
      </c>
      <c r="J65" s="4">
        <v>21</v>
      </c>
      <c r="K65" s="4">
        <f t="shared" si="18"/>
        <v>441</v>
      </c>
      <c r="L65" s="4">
        <f>IFERROR(VLOOKUP(C65,奖惩!B:D,3,0),0)</f>
        <v>-20</v>
      </c>
      <c r="M65" s="4">
        <f t="shared" si="19"/>
        <v>1828</v>
      </c>
      <c r="N65" s="4"/>
      <c r="O65" s="4">
        <f t="shared" si="20"/>
        <v>42.5</v>
      </c>
      <c r="P65" s="4">
        <f t="shared" si="2"/>
        <v>1870.5</v>
      </c>
      <c r="Q65" s="4" t="str">
        <f>IFERROR(VLOOKUP(C65,奖惩!B:C,2,0),"")</f>
        <v>2025.10.27检查不合格宿舍情况</v>
      </c>
      <c r="R65" s="180" t="str">
        <f>VLOOKUP(C65,[2]人员明细!$B:$H,7,0)</f>
        <v>摆件工</v>
      </c>
      <c r="S65" s="181">
        <f>VLOOKUP(C65,'[3]10月所有人'!$C$3:$S$717,17,0)</f>
        <v>45950</v>
      </c>
      <c r="T65" s="180" t="str">
        <f>VLOOKUP(C65,'[3]10月所有人'!$C$3:$AQ$717,41,0)</f>
        <v>河北省黄骅市羊二庄镇海丰镇村112号</v>
      </c>
    </row>
    <row r="66" s="180" customFormat="1" spans="1:20">
      <c r="A66" s="4">
        <f t="shared" si="16"/>
        <v>64</v>
      </c>
      <c r="B66" s="4" t="s">
        <v>45</v>
      </c>
      <c r="C66" s="4" t="s">
        <v>95</v>
      </c>
      <c r="D66" s="4" t="s">
        <v>47</v>
      </c>
      <c r="E66" s="4">
        <f>VLOOKUP(C66,考勤!A:AJ,35,0)</f>
        <v>11</v>
      </c>
      <c r="F66" s="4">
        <f>VLOOKUP(C66,考勤!$A$5:AP321,42,0)</f>
        <v>88</v>
      </c>
      <c r="G66" s="4">
        <v>21</v>
      </c>
      <c r="H66" s="4">
        <f t="shared" si="17"/>
        <v>1848</v>
      </c>
      <c r="I66" s="4">
        <f>VLOOKUP(C66,考勤!$A$5:AP321,41,0)</f>
        <v>35</v>
      </c>
      <c r="J66" s="4">
        <v>21</v>
      </c>
      <c r="K66" s="4">
        <f t="shared" si="18"/>
        <v>735</v>
      </c>
      <c r="L66" s="4">
        <f>IFERROR(VLOOKUP(C66,奖惩!B:D,3,0),0)</f>
        <v>0</v>
      </c>
      <c r="M66" s="4">
        <f t="shared" si="19"/>
        <v>2583</v>
      </c>
      <c r="N66" s="4"/>
      <c r="O66" s="4">
        <f t="shared" si="20"/>
        <v>55</v>
      </c>
      <c r="P66" s="4">
        <f t="shared" si="2"/>
        <v>2638</v>
      </c>
      <c r="Q66" s="4" t="str">
        <f>IFERROR(VLOOKUP(C66,奖惩!B:C,2,0),"")</f>
        <v/>
      </c>
      <c r="R66" s="180" t="str">
        <f>VLOOKUP(C66,[2]人员明细!$B:$H,7,0)</f>
        <v>摆件工</v>
      </c>
      <c r="S66" s="181">
        <f>VLOOKUP(C66,'[3]10月所有人'!$C$3:$S$717,17,0)</f>
        <v>45950</v>
      </c>
      <c r="T66" s="180" t="str">
        <f>VLOOKUP(C66,'[3]10月所有人'!$C$3:$AQ$717,41,0)</f>
        <v>河北省黄骅市羊二庄镇贾庄村999号</v>
      </c>
    </row>
    <row r="67" s="180" customFormat="1" spans="1:20">
      <c r="A67" s="4">
        <f t="shared" si="16"/>
        <v>65</v>
      </c>
      <c r="B67" s="4" t="s">
        <v>45</v>
      </c>
      <c r="C67" s="4" t="s">
        <v>96</v>
      </c>
      <c r="D67" s="4" t="s">
        <v>47</v>
      </c>
      <c r="E67" s="4">
        <f>VLOOKUP(C67,考勤!A:AJ,35,0)</f>
        <v>20</v>
      </c>
      <c r="F67" s="4">
        <f>VLOOKUP(C67,考勤!$A$5:AP326,42,0)</f>
        <v>181.5</v>
      </c>
      <c r="G67" s="4">
        <v>21</v>
      </c>
      <c r="H67" s="4">
        <f t="shared" si="17"/>
        <v>3811.5</v>
      </c>
      <c r="I67" s="4">
        <f>VLOOKUP(C67,考勤!$A$5:AP326,41,0)</f>
        <v>90.5</v>
      </c>
      <c r="J67" s="4">
        <v>21</v>
      </c>
      <c r="K67" s="4">
        <f t="shared" si="18"/>
        <v>1900.5</v>
      </c>
      <c r="L67" s="4">
        <f>IFERROR(VLOOKUP(C67,奖惩!B:D,3,0),0)</f>
        <v>-80</v>
      </c>
      <c r="M67" s="4">
        <f t="shared" si="19"/>
        <v>5632</v>
      </c>
      <c r="N67" s="4"/>
      <c r="O67" s="4">
        <f t="shared" si="20"/>
        <v>100</v>
      </c>
      <c r="P67" s="4">
        <f t="shared" ref="P67:P100" si="21">M67+O67+N67</f>
        <v>5732</v>
      </c>
      <c r="Q67" s="4" t="str">
        <f>IFERROR(VLOOKUP(C67,奖惩!B:C,2,0),"")</f>
        <v>A6副驾调角器限位片错装</v>
      </c>
      <c r="R67" s="180" t="str">
        <f>VLOOKUP(C67,[2]人员明细!$B:$H,7,0)</f>
        <v>焊接质检</v>
      </c>
      <c r="S67" s="181">
        <f>VLOOKUP(C67,'[3]10月所有人'!$C$3:$S$717,17,0)</f>
        <v>45901</v>
      </c>
      <c r="T67" s="180" t="str">
        <f>VLOOKUP(C67,'[3]10月所有人'!$C$3:$AQ$717,41,0)</f>
        <v>河北省黄骅市旧城镇大河南村208号</v>
      </c>
    </row>
    <row r="68" s="180" customFormat="1" spans="1:20">
      <c r="A68" s="4">
        <f t="shared" si="16"/>
        <v>66</v>
      </c>
      <c r="B68" s="4" t="s">
        <v>45</v>
      </c>
      <c r="C68" s="4" t="s">
        <v>97</v>
      </c>
      <c r="D68" s="4" t="s">
        <v>47</v>
      </c>
      <c r="E68" s="4">
        <f>VLOOKUP(C68,考勤!A:AJ,35,0)</f>
        <v>4.5</v>
      </c>
      <c r="F68" s="4">
        <f>VLOOKUP(C68,考勤!$A$5:AP327,42,0)</f>
        <v>43</v>
      </c>
      <c r="G68" s="4">
        <v>21</v>
      </c>
      <c r="H68" s="4">
        <f t="shared" si="17"/>
        <v>903</v>
      </c>
      <c r="I68" s="4">
        <f>VLOOKUP(C68,考勤!$A$5:AP327,41,0)</f>
        <v>8.5</v>
      </c>
      <c r="J68" s="4">
        <v>21</v>
      </c>
      <c r="K68" s="4">
        <f t="shared" si="18"/>
        <v>178.5</v>
      </c>
      <c r="L68" s="4">
        <f>IFERROR(VLOOKUP(C68,奖惩!B:D,3,0),0)</f>
        <v>-40</v>
      </c>
      <c r="M68" s="4">
        <f t="shared" si="19"/>
        <v>1041.5</v>
      </c>
      <c r="N68" s="4"/>
      <c r="O68" s="4">
        <f t="shared" si="20"/>
        <v>22.5</v>
      </c>
      <c r="P68" s="4">
        <f t="shared" si="21"/>
        <v>1064</v>
      </c>
      <c r="Q68" s="4" t="str">
        <f>IFERROR(VLOOKUP(C68,奖惩!B:C,2,0),"")</f>
        <v>2025.10.10检查不合格宿舍情况</v>
      </c>
      <c r="R68" s="180" t="str">
        <f>VLOOKUP(C68,[2]人员明细!$B:$H,7,0)</f>
        <v>焊接质检</v>
      </c>
      <c r="S68" s="181">
        <f>VLOOKUP(C68,'[3]10月所有人'!$C$3:$S$717,17,0)</f>
        <v>45926</v>
      </c>
      <c r="T68" s="180" t="str">
        <f>VLOOKUP(C68,'[3]10月所有人'!$C$3:$AQ$717,41,0)</f>
        <v>河北省黄骅市旧城镇大六间房村203号</v>
      </c>
    </row>
    <row r="69" s="180" customFormat="1" spans="1:20">
      <c r="A69" s="4">
        <f t="shared" si="16"/>
        <v>67</v>
      </c>
      <c r="B69" s="4" t="s">
        <v>98</v>
      </c>
      <c r="C69" s="4" t="s">
        <v>99</v>
      </c>
      <c r="D69" s="4" t="s">
        <v>47</v>
      </c>
      <c r="E69" s="4">
        <f>VLOOKUP(C69,考勤!A:AJ,35,0)</f>
        <v>10</v>
      </c>
      <c r="F69" s="4">
        <f>VLOOKUP(C69,考勤!$A$5:AP330,42,0)</f>
        <v>79.5</v>
      </c>
      <c r="G69" s="4">
        <v>23</v>
      </c>
      <c r="H69" s="4">
        <f t="shared" si="17"/>
        <v>1828.5</v>
      </c>
      <c r="I69" s="4">
        <f>VLOOKUP(C69,考勤!$A$5:AP330,41,0)</f>
        <v>7.5</v>
      </c>
      <c r="J69" s="4">
        <v>23</v>
      </c>
      <c r="K69" s="4">
        <f t="shared" si="18"/>
        <v>172.5</v>
      </c>
      <c r="L69" s="4">
        <f>IFERROR(VLOOKUP(C69,奖惩!B:D,3,0),0)</f>
        <v>0</v>
      </c>
      <c r="M69" s="4">
        <f t="shared" si="19"/>
        <v>2001</v>
      </c>
      <c r="N69" s="4"/>
      <c r="O69" s="4">
        <f t="shared" si="20"/>
        <v>50</v>
      </c>
      <c r="P69" s="4">
        <f t="shared" si="21"/>
        <v>2051</v>
      </c>
      <c r="Q69" s="4" t="str">
        <f>IFERROR(VLOOKUP(C69,奖惩!B:C,2,0),"")</f>
        <v/>
      </c>
      <c r="R69" s="180" t="str">
        <f>VLOOKUP(C69,[2]人员明细!$B:$H,7,0)</f>
        <v>上料工</v>
      </c>
      <c r="S69" s="181">
        <f>VLOOKUP(C69,'[3]10月所有人'!$C$3:$S$717,17,0)</f>
        <v>45951</v>
      </c>
      <c r="T69" s="180" t="str">
        <f>VLOOKUP(C69,'[3]10月所有人'!$C$3:$AQ$717,41,0)</f>
        <v>河北省黄骅市黄骅镇张常庄村113</v>
      </c>
    </row>
    <row r="70" s="180" customFormat="1" spans="1:20">
      <c r="A70" s="4">
        <f t="shared" si="16"/>
        <v>68</v>
      </c>
      <c r="B70" s="4" t="s">
        <v>98</v>
      </c>
      <c r="C70" s="4" t="s">
        <v>100</v>
      </c>
      <c r="D70" s="4" t="s">
        <v>47</v>
      </c>
      <c r="E70" s="4">
        <f>VLOOKUP(C70,考勤!A:AJ,35,0)</f>
        <v>6</v>
      </c>
      <c r="F70" s="4">
        <f>VLOOKUP(C70,考勤!$A$5:AP331,42,0)</f>
        <v>48</v>
      </c>
      <c r="G70" s="4">
        <v>23</v>
      </c>
      <c r="H70" s="4">
        <f t="shared" si="17"/>
        <v>1104</v>
      </c>
      <c r="I70" s="4">
        <f>VLOOKUP(C70,考勤!$A$5:AP331,41,0)</f>
        <v>2.5</v>
      </c>
      <c r="J70" s="4">
        <v>23</v>
      </c>
      <c r="K70" s="4">
        <f t="shared" si="18"/>
        <v>57.5</v>
      </c>
      <c r="L70" s="4">
        <f>IFERROR(VLOOKUP(C70,奖惩!B:D,3,0),0)</f>
        <v>0</v>
      </c>
      <c r="M70" s="4">
        <f t="shared" si="19"/>
        <v>1161.5</v>
      </c>
      <c r="N70" s="4"/>
      <c r="O70" s="4">
        <f t="shared" si="20"/>
        <v>30</v>
      </c>
      <c r="P70" s="4">
        <f t="shared" si="21"/>
        <v>1191.5</v>
      </c>
      <c r="Q70" s="4" t="str">
        <f>IFERROR(VLOOKUP(C70,奖惩!B:C,2,0),"")</f>
        <v/>
      </c>
      <c r="R70" s="180" t="str">
        <f>VLOOKUP(C70,[2]人员明细!$B:$H,7,0)</f>
        <v>组装工</v>
      </c>
      <c r="S70" s="181">
        <f>VLOOKUP(C70,'[3]10月所有人'!$C$3:$S$717,17,0)</f>
        <v>45942</v>
      </c>
      <c r="T70" s="180" t="str">
        <f>VLOOKUP(C70,'[3]10月所有人'!$C$3:$AQ$717,41,0)</f>
        <v>河北省黄骅市滕庄子乡朱里口</v>
      </c>
    </row>
    <row r="71" s="180" customFormat="1" spans="1:20">
      <c r="A71" s="4">
        <f t="shared" si="16"/>
        <v>69</v>
      </c>
      <c r="B71" s="4" t="s">
        <v>101</v>
      </c>
      <c r="C71" s="4" t="s">
        <v>102</v>
      </c>
      <c r="D71" s="4" t="s">
        <v>47</v>
      </c>
      <c r="E71" s="4">
        <f>VLOOKUP(C71,考勤!A:AJ,35,0)</f>
        <v>19.5</v>
      </c>
      <c r="F71" s="4">
        <f>VLOOKUP(C71,考勤!$A$5:AP332,42,0)</f>
        <v>155.5</v>
      </c>
      <c r="G71" s="4">
        <v>21</v>
      </c>
      <c r="H71" s="4">
        <f t="shared" si="17"/>
        <v>3265.5</v>
      </c>
      <c r="I71" s="4">
        <f>VLOOKUP(C71,考勤!$A$5:AP332,41,0)</f>
        <v>44</v>
      </c>
      <c r="J71" s="4">
        <v>21</v>
      </c>
      <c r="K71" s="4">
        <f t="shared" si="18"/>
        <v>924</v>
      </c>
      <c r="L71" s="4">
        <f>IFERROR(VLOOKUP(C71,奖惩!B:D,3,0),0)</f>
        <v>0</v>
      </c>
      <c r="M71" s="4">
        <f t="shared" si="19"/>
        <v>4189.5</v>
      </c>
      <c r="N71" s="4"/>
      <c r="O71" s="4">
        <f t="shared" si="20"/>
        <v>97.5</v>
      </c>
      <c r="P71" s="4">
        <f t="shared" si="21"/>
        <v>4287</v>
      </c>
      <c r="Q71" s="4" t="str">
        <f>IFERROR(VLOOKUP(C71,奖惩!B:C,2,0),"")</f>
        <v/>
      </c>
      <c r="R71" s="180" t="str">
        <f>VLOOKUP(C71,[2]人员明细!$B:$H,7,0)</f>
        <v>发泡车间主任</v>
      </c>
      <c r="S71" s="181">
        <f>VLOOKUP(C71,'[3]10月所有人'!$C$3:$S$717,17,0)</f>
        <v>45082</v>
      </c>
      <c r="T71" s="180" t="str">
        <f>VLOOKUP(C71,'[3]10月所有人'!$C$3:$AQ$717,41,0)</f>
        <v>河北省沧州市沧县仵龙堂乡西后屯村</v>
      </c>
    </row>
    <row r="72" s="180" customFormat="1" spans="1:20">
      <c r="A72" s="4">
        <f t="shared" si="16"/>
        <v>70</v>
      </c>
      <c r="B72" s="4" t="s">
        <v>101</v>
      </c>
      <c r="C72" t="s">
        <v>103</v>
      </c>
      <c r="D72" s="4" t="s">
        <v>47</v>
      </c>
      <c r="E72" s="4">
        <f>VLOOKUP(C72,考勤!A:AJ,35,0)</f>
        <v>22.5</v>
      </c>
      <c r="F72" s="4">
        <f>VLOOKUP(C72,考勤!$A$5:AP332,42,0)</f>
        <v>182.5</v>
      </c>
      <c r="G72" s="4">
        <v>21</v>
      </c>
      <c r="H72" s="4">
        <f t="shared" si="17"/>
        <v>3832.5</v>
      </c>
      <c r="I72" s="4">
        <f>VLOOKUP(C72,考勤!$A$5:AP332,41,0)</f>
        <v>52</v>
      </c>
      <c r="J72" s="4">
        <v>21</v>
      </c>
      <c r="K72" s="4">
        <f t="shared" si="18"/>
        <v>1092</v>
      </c>
      <c r="L72" s="4">
        <f>IFERROR(VLOOKUP(C72,奖惩!B:D,3,0),0)</f>
        <v>40</v>
      </c>
      <c r="M72" s="4">
        <f t="shared" si="19"/>
        <v>4964.5</v>
      </c>
      <c r="N72" s="4"/>
      <c r="O72" s="186">
        <f>E72*10</f>
        <v>225</v>
      </c>
      <c r="P72" s="4">
        <f t="shared" si="21"/>
        <v>5189.5</v>
      </c>
      <c r="Q72" s="4" t="str">
        <f>IFERROR(VLOOKUP(C72,奖惩!B:C,2,0),"")</f>
        <v>夜班补助</v>
      </c>
      <c r="R72" s="180" t="str">
        <f>VLOOKUP(C72,[2]人员明细!$B:$H,7,0)</f>
        <v>组装工</v>
      </c>
      <c r="S72" s="181">
        <f>VLOOKUP(C72,'[3]10月所有人'!$C$3:$S$717,17,0)</f>
        <v>45938</v>
      </c>
      <c r="T72" s="180" t="str">
        <f>VLOOKUP(C72,'[3]10月所有人'!$C$3:$AQ$717,41,0)</f>
        <v>河南省清丰县双庙乡杨兰村5号</v>
      </c>
    </row>
    <row r="73" s="180" customFormat="1" spans="1:20">
      <c r="A73" s="4">
        <f t="shared" si="16"/>
        <v>71</v>
      </c>
      <c r="B73" s="4" t="s">
        <v>101</v>
      </c>
      <c r="C73" s="4" t="s">
        <v>104</v>
      </c>
      <c r="D73" s="4" t="s">
        <v>33</v>
      </c>
      <c r="E73" s="4">
        <f>VLOOKUP(C73,考勤!A:AJ,35,0)</f>
        <v>4.5</v>
      </c>
      <c r="F73" s="4">
        <f>VLOOKUP(C73,考勤!$A$5:AP320,42,0)</f>
        <v>40</v>
      </c>
      <c r="G73" s="4">
        <v>21</v>
      </c>
      <c r="H73" s="4">
        <f t="shared" si="17"/>
        <v>840</v>
      </c>
      <c r="I73" s="4">
        <f>VLOOKUP(C73,考勤!$A$5:AP320,41,0)</f>
        <v>26</v>
      </c>
      <c r="J73" s="4">
        <v>21</v>
      </c>
      <c r="K73" s="4">
        <f t="shared" si="18"/>
        <v>546</v>
      </c>
      <c r="L73" s="4">
        <f>IFERROR(VLOOKUP(C73,奖惩!B:D,3,0),0)</f>
        <v>80</v>
      </c>
      <c r="M73" s="4">
        <f t="shared" si="19"/>
        <v>1466</v>
      </c>
      <c r="N73" s="4"/>
      <c r="O73" s="4">
        <f t="shared" si="20"/>
        <v>22.5</v>
      </c>
      <c r="P73" s="4">
        <f t="shared" si="21"/>
        <v>1488.5</v>
      </c>
      <c r="Q73" s="4" t="str">
        <f>IFERROR(VLOOKUP(C73,奖惩!B:C,2,0),"")</f>
        <v>夜班补助</v>
      </c>
      <c r="R73" s="180" t="str">
        <f>VLOOKUP(C73,[2]人员明细!$B:$H,7,0)</f>
        <v>组装工</v>
      </c>
      <c r="S73" s="181">
        <f>VLOOKUP(C73,'[3]10月所有人'!$C$3:$S$717,17,0)</f>
        <v>45953</v>
      </c>
      <c r="T73" s="180">
        <f>VLOOKUP(C73,'[3]10月所有人'!$C$3:$AQ$717,41,0)</f>
        <v>0</v>
      </c>
    </row>
    <row r="74" s="180" customFormat="1" spans="1:20">
      <c r="A74" s="4">
        <f t="shared" ref="A74:A81" si="22">ROW()-2</f>
        <v>72</v>
      </c>
      <c r="B74" s="4" t="s">
        <v>101</v>
      </c>
      <c r="C74" s="4" t="s">
        <v>105</v>
      </c>
      <c r="D74" s="4" t="s">
        <v>33</v>
      </c>
      <c r="E74" s="4">
        <f>VLOOKUP(C74,考勤!A:AJ,35,0)</f>
        <v>27</v>
      </c>
      <c r="F74" s="4">
        <f>VLOOKUP(C74,考勤!$A$5:AP321,42,0)</f>
        <v>215</v>
      </c>
      <c r="G74" s="4">
        <v>21</v>
      </c>
      <c r="H74" s="4">
        <f t="shared" ref="H74:H81" si="23">F74*G74</f>
        <v>4515</v>
      </c>
      <c r="I74" s="4">
        <f>VLOOKUP(C74,考勤!$A$5:AP321,41,0)</f>
        <v>70</v>
      </c>
      <c r="J74" s="4">
        <v>21</v>
      </c>
      <c r="K74" s="4">
        <f t="shared" ref="K74:K81" si="24">I74*J74</f>
        <v>1470</v>
      </c>
      <c r="L74" s="4">
        <f>IFERROR(VLOOKUP(C74,奖惩!B:D,3,0),0)</f>
        <v>20</v>
      </c>
      <c r="M74" s="4">
        <f t="shared" ref="M74:M81" si="25">H74+K74+L74</f>
        <v>6005</v>
      </c>
      <c r="N74" s="4"/>
      <c r="O74" s="4">
        <f t="shared" ref="O74:O81" si="26">E74*5</f>
        <v>135</v>
      </c>
      <c r="P74" s="4">
        <f t="shared" si="21"/>
        <v>6140</v>
      </c>
      <c r="Q74" s="4" t="str">
        <f>IFERROR(VLOOKUP(C74,奖惩!B:C,2,0),"")</f>
        <v>夜班补助</v>
      </c>
      <c r="R74" s="180" t="str">
        <f>VLOOKUP(C74,[2]人员明细!$B:$H,7,0)</f>
        <v>组装工</v>
      </c>
      <c r="S74" s="181">
        <f>VLOOKUP(C74,'[3]10月所有人'!$C$3:$S$717,17,0)</f>
        <v>45904</v>
      </c>
      <c r="T74" s="180" t="str">
        <f>VLOOKUP(C74,'[3]10月所有人'!$C$3:$AQ$717,41,0)</f>
        <v>河北省黄骅市常郭镇陈庄村28号</v>
      </c>
    </row>
    <row r="75" s="180" customFormat="1" spans="1:20">
      <c r="A75" s="4">
        <f t="shared" si="22"/>
        <v>73</v>
      </c>
      <c r="B75" s="4" t="s">
        <v>101</v>
      </c>
      <c r="C75" s="4" t="s">
        <v>106</v>
      </c>
      <c r="D75" s="4" t="s">
        <v>33</v>
      </c>
      <c r="E75" s="4">
        <f>VLOOKUP(C75,考勤!A:AJ,35,0)</f>
        <v>25</v>
      </c>
      <c r="F75" s="4">
        <f>VLOOKUP(C75,考勤!$A$5:AP322,42,0)</f>
        <v>198.5</v>
      </c>
      <c r="G75" s="4">
        <v>21</v>
      </c>
      <c r="H75" s="4">
        <f t="shared" si="23"/>
        <v>4168.5</v>
      </c>
      <c r="I75" s="4">
        <f>VLOOKUP(C75,考勤!$A$5:AP322,41,0)</f>
        <v>48.5</v>
      </c>
      <c r="J75" s="4">
        <v>21</v>
      </c>
      <c r="K75" s="4">
        <f t="shared" si="24"/>
        <v>1018.5</v>
      </c>
      <c r="L75" s="4">
        <f>IFERROR(VLOOKUP(C75,奖惩!B:D,3,0),0)</f>
        <v>40</v>
      </c>
      <c r="M75" s="4">
        <f t="shared" si="25"/>
        <v>5227</v>
      </c>
      <c r="N75" s="4"/>
      <c r="O75" s="4">
        <f t="shared" si="26"/>
        <v>125</v>
      </c>
      <c r="P75" s="4">
        <f t="shared" si="21"/>
        <v>5352</v>
      </c>
      <c r="Q75" s="4" t="str">
        <f>IFERROR(VLOOKUP(C75,奖惩!B:C,2,0),"")</f>
        <v>夜班补助</v>
      </c>
      <c r="R75" s="180" t="str">
        <f>VLOOKUP(C75,[2]人员明细!$B:$H,7,0)</f>
        <v>组装工</v>
      </c>
      <c r="S75" s="181">
        <f>VLOOKUP(C75,'[3]10月所有人'!$C$3:$S$717,17,0)</f>
        <v>45905</v>
      </c>
      <c r="T75" s="180" t="str">
        <f>VLOOKUP(C75,'[3]10月所有人'!$C$3:$AQ$717,41,0)</f>
        <v>河北省黄骅市旧城镇大河南村117号</v>
      </c>
    </row>
    <row r="76" s="180" customFormat="1" spans="1:20">
      <c r="A76" s="4">
        <f t="shared" si="22"/>
        <v>74</v>
      </c>
      <c r="B76" s="4" t="s">
        <v>101</v>
      </c>
      <c r="C76" s="4" t="s">
        <v>107</v>
      </c>
      <c r="D76" s="4" t="s">
        <v>33</v>
      </c>
      <c r="E76" s="4">
        <f>VLOOKUP(C76,考勤!A:AJ,35,0)</f>
        <v>27</v>
      </c>
      <c r="F76" s="4">
        <f>VLOOKUP(C76,考勤!$A$5:AP323,42,0)</f>
        <v>216</v>
      </c>
      <c r="G76" s="4">
        <v>21</v>
      </c>
      <c r="H76" s="4">
        <f t="shared" si="23"/>
        <v>4536</v>
      </c>
      <c r="I76" s="4">
        <f>VLOOKUP(C76,考勤!$A$5:AP323,41,0)</f>
        <v>73</v>
      </c>
      <c r="J76" s="4">
        <v>21</v>
      </c>
      <c r="K76" s="4">
        <f t="shared" si="24"/>
        <v>1533</v>
      </c>
      <c r="L76" s="4">
        <f>IFERROR(VLOOKUP(C76,奖惩!B:D,3,0),0)</f>
        <v>100</v>
      </c>
      <c r="M76" s="4">
        <f t="shared" si="25"/>
        <v>6169</v>
      </c>
      <c r="N76" s="4"/>
      <c r="O76" s="4">
        <f t="shared" si="26"/>
        <v>135</v>
      </c>
      <c r="P76" s="4">
        <f t="shared" si="21"/>
        <v>6304</v>
      </c>
      <c r="Q76" s="4" t="str">
        <f>IFERROR(VLOOKUP(C76,奖惩!B:C,2,0),"")</f>
        <v>夜班补助</v>
      </c>
      <c r="R76" s="180" t="str">
        <f>VLOOKUP(C76,[2]人员明细!$B:$H,7,0)</f>
        <v>组装工</v>
      </c>
      <c r="S76" s="181">
        <f>VLOOKUP(C76,'[3]10月所有人'!$C$3:$S$717,17,0)</f>
        <v>45906</v>
      </c>
      <c r="T76" s="180" t="str">
        <f>VLOOKUP(C76,'[3]10月所有人'!$C$3:$AQ$717,41,0)</f>
        <v>河北省黄骅市羊二庄村156号</v>
      </c>
    </row>
    <row r="77" s="180" customFormat="1" spans="1:20">
      <c r="A77" s="4">
        <f t="shared" si="22"/>
        <v>75</v>
      </c>
      <c r="B77" s="4" t="s">
        <v>101</v>
      </c>
      <c r="C77" s="4" t="s">
        <v>108</v>
      </c>
      <c r="D77" s="4" t="s">
        <v>33</v>
      </c>
      <c r="E77" s="4">
        <f>VLOOKUP(C77,考勤!A:AJ,35,0)</f>
        <v>27.5</v>
      </c>
      <c r="F77" s="4">
        <f>VLOOKUP(C77,考勤!$A$5:AP324,42,0)</f>
        <v>224</v>
      </c>
      <c r="G77" s="4">
        <v>21</v>
      </c>
      <c r="H77" s="4">
        <f t="shared" si="23"/>
        <v>4704</v>
      </c>
      <c r="I77" s="4">
        <f>VLOOKUP(C77,考勤!$A$5:AP324,41,0)</f>
        <v>75</v>
      </c>
      <c r="J77" s="4">
        <v>21</v>
      </c>
      <c r="K77" s="4">
        <f t="shared" si="24"/>
        <v>1575</v>
      </c>
      <c r="L77" s="4">
        <f>IFERROR(VLOOKUP(C77,奖惩!B:D,3,0),0)</f>
        <v>60</v>
      </c>
      <c r="M77" s="4">
        <f t="shared" si="25"/>
        <v>6339</v>
      </c>
      <c r="N77" s="4"/>
      <c r="O77" s="4">
        <f t="shared" si="26"/>
        <v>137.5</v>
      </c>
      <c r="P77" s="4">
        <f t="shared" si="21"/>
        <v>6476.5</v>
      </c>
      <c r="Q77" s="4" t="str">
        <f>IFERROR(VLOOKUP(C77,奖惩!B:C,2,0),"")</f>
        <v>夜班补助</v>
      </c>
      <c r="R77" s="180" t="str">
        <f>VLOOKUP(C77,[2]人员明细!$B:$H,7,0)</f>
        <v>组装工</v>
      </c>
      <c r="S77" s="181">
        <f>VLOOKUP(C77,'[3]10月所有人'!$C$3:$S$717,17,0)</f>
        <v>45909</v>
      </c>
      <c r="T77" s="180" t="str">
        <f>VLOOKUP(C77,'[3]10月所有人'!$C$3:$AQ$717,41,0)</f>
        <v>河北省黄骅市官庄乡孔韩庄村460号</v>
      </c>
    </row>
    <row r="78" s="180" customFormat="1" spans="1:20">
      <c r="A78" s="4">
        <f t="shared" si="22"/>
        <v>76</v>
      </c>
      <c r="B78" s="4" t="s">
        <v>101</v>
      </c>
      <c r="C78" s="4" t="s">
        <v>109</v>
      </c>
      <c r="D78" s="4" t="s">
        <v>33</v>
      </c>
      <c r="E78" s="4">
        <f>VLOOKUP(C78,考勤!A:AJ,35,0)</f>
        <v>14</v>
      </c>
      <c r="F78" s="4">
        <f>VLOOKUP(C78,考勤!$A$5:AP325,42,0)</f>
        <v>112</v>
      </c>
      <c r="G78" s="4">
        <v>21</v>
      </c>
      <c r="H78" s="4">
        <f t="shared" si="23"/>
        <v>2352</v>
      </c>
      <c r="I78" s="4">
        <f>VLOOKUP(C78,考勤!$A$5:AP325,41,0)</f>
        <v>30</v>
      </c>
      <c r="J78" s="4">
        <v>21</v>
      </c>
      <c r="K78" s="4">
        <f t="shared" si="24"/>
        <v>630</v>
      </c>
      <c r="L78" s="4">
        <f>IFERROR(VLOOKUP(C78,奖惩!B:D,3,0),0)</f>
        <v>0</v>
      </c>
      <c r="M78" s="4">
        <f t="shared" si="25"/>
        <v>2982</v>
      </c>
      <c r="N78" s="4"/>
      <c r="O78" s="4">
        <f t="shared" si="26"/>
        <v>70</v>
      </c>
      <c r="P78" s="4">
        <f t="shared" si="21"/>
        <v>3052</v>
      </c>
      <c r="Q78" s="4" t="str">
        <f>IFERROR(VLOOKUP(C78,奖惩!B:C,2,0),"")</f>
        <v/>
      </c>
      <c r="R78" s="180" t="str">
        <f>VLOOKUP(C78,[2]人员明细!$B:$H,7,0)</f>
        <v>组装工</v>
      </c>
      <c r="S78" s="181">
        <f>VLOOKUP(C78,'[3]10月所有人'!$C$3:$S$717,17,0)</f>
        <v>45914</v>
      </c>
      <c r="T78" s="180" t="str">
        <f>VLOOKUP(C78,'[3]10月所有人'!$C$3:$AQ$717,41,0)</f>
        <v>河北省黄骅市黄骅镇新立村53号</v>
      </c>
    </row>
    <row r="79" s="180" customFormat="1" spans="1:20">
      <c r="A79" s="4">
        <f t="shared" si="22"/>
        <v>77</v>
      </c>
      <c r="B79" s="4" t="s">
        <v>101</v>
      </c>
      <c r="C79" s="4" t="s">
        <v>110</v>
      </c>
      <c r="D79" s="4" t="s">
        <v>33</v>
      </c>
      <c r="E79" s="4">
        <f>VLOOKUP(C79,考勤!A:AJ,35,0)</f>
        <v>29</v>
      </c>
      <c r="F79" s="4">
        <f>VLOOKUP(C79,考勤!$A$5:AP326,42,0)</f>
        <v>232</v>
      </c>
      <c r="G79" s="4">
        <v>21</v>
      </c>
      <c r="H79" s="4">
        <f t="shared" si="23"/>
        <v>4872</v>
      </c>
      <c r="I79" s="4">
        <f>VLOOKUP(C79,考勤!$A$5:AP326,41,0)</f>
        <v>93</v>
      </c>
      <c r="J79" s="4">
        <v>21</v>
      </c>
      <c r="K79" s="4">
        <f t="shared" si="24"/>
        <v>1953</v>
      </c>
      <c r="L79" s="4">
        <f>IFERROR(VLOOKUP(C79,奖惩!B:D,3,0),0)</f>
        <v>80</v>
      </c>
      <c r="M79" s="4">
        <f t="shared" si="25"/>
        <v>6905</v>
      </c>
      <c r="N79" s="4"/>
      <c r="O79" s="4">
        <f t="shared" si="26"/>
        <v>145</v>
      </c>
      <c r="P79" s="4">
        <f t="shared" si="21"/>
        <v>7050</v>
      </c>
      <c r="Q79" s="4" t="str">
        <f>IFERROR(VLOOKUP(C79,奖惩!B:C,2,0),"")</f>
        <v>夜班补助</v>
      </c>
      <c r="R79" s="180" t="str">
        <f>VLOOKUP(C79,[2]人员明细!$B:$H,7,0)</f>
        <v>组装工</v>
      </c>
      <c r="S79" s="181">
        <f>VLOOKUP(C79,'[3]10月所有人'!$C$3:$S$717,17,0)</f>
        <v>45914</v>
      </c>
      <c r="T79" s="180" t="str">
        <f>VLOOKUP(C79,'[3]10月所有人'!$C$3:$AQ$717,41,0)</f>
        <v>河北省黄骅市滕庄子乡南王曼村189号</v>
      </c>
    </row>
    <row r="80" s="180" customFormat="1" spans="1:20">
      <c r="A80" s="4">
        <f t="shared" si="22"/>
        <v>78</v>
      </c>
      <c r="B80" s="4" t="s">
        <v>101</v>
      </c>
      <c r="C80" s="4" t="s">
        <v>111</v>
      </c>
      <c r="D80" s="4" t="s">
        <v>33</v>
      </c>
      <c r="E80" s="4">
        <f>VLOOKUP(C80,考勤!A:AJ,35,0)</f>
        <v>24</v>
      </c>
      <c r="F80" s="4">
        <f>VLOOKUP(C80,考勤!$A$5:AP328,42,0)</f>
        <v>191.5</v>
      </c>
      <c r="G80" s="4">
        <v>21</v>
      </c>
      <c r="H80" s="4">
        <f t="shared" si="23"/>
        <v>4021.5</v>
      </c>
      <c r="I80" s="4">
        <f>VLOOKUP(C80,考勤!$A$5:AP328,41,0)</f>
        <v>49</v>
      </c>
      <c r="J80" s="4">
        <v>21</v>
      </c>
      <c r="K80" s="4">
        <f t="shared" si="24"/>
        <v>1029</v>
      </c>
      <c r="L80" s="4">
        <f>IFERROR(VLOOKUP(C80,奖惩!B:D,3,0),0)</f>
        <v>20</v>
      </c>
      <c r="M80" s="4">
        <f t="shared" si="25"/>
        <v>5070.5</v>
      </c>
      <c r="N80" s="4"/>
      <c r="O80" s="4">
        <f t="shared" si="26"/>
        <v>120</v>
      </c>
      <c r="P80" s="4">
        <f t="shared" si="21"/>
        <v>5190.5</v>
      </c>
      <c r="Q80" s="4" t="str">
        <f>IFERROR(VLOOKUP(C80,奖惩!B:C,2,0),"")</f>
        <v>夜班补助</v>
      </c>
      <c r="R80" s="180" t="str">
        <f>VLOOKUP(C80,[2]人员明细!$B:$H,7,0)</f>
        <v>组装工</v>
      </c>
      <c r="S80" s="181">
        <f>VLOOKUP(C80,'[3]10月所有人'!$C$3:$S$717,17,0)</f>
        <v>45926</v>
      </c>
      <c r="T80" s="180" t="str">
        <f>VLOOKUP(C80,'[3]10月所有人'!$C$3:$AQ$717,41,0)</f>
        <v>河北省黄骅市振兴大街鑫鑫家园小区6号楼4单元402室</v>
      </c>
    </row>
    <row r="81" s="180" customFormat="1" spans="1:20">
      <c r="A81" s="4">
        <f t="shared" si="22"/>
        <v>79</v>
      </c>
      <c r="B81" s="4" t="s">
        <v>101</v>
      </c>
      <c r="C81" s="4" t="s">
        <v>112</v>
      </c>
      <c r="D81" s="4" t="s">
        <v>33</v>
      </c>
      <c r="E81" s="4">
        <f>VLOOKUP(C81,考勤!A:AJ,35,0)</f>
        <v>19.5</v>
      </c>
      <c r="F81" s="4">
        <f>VLOOKUP(C81,考勤!$A$5:AP333,42,0)</f>
        <v>156</v>
      </c>
      <c r="G81" s="4">
        <v>21</v>
      </c>
      <c r="H81" s="4">
        <f t="shared" si="23"/>
        <v>3276</v>
      </c>
      <c r="I81" s="4">
        <f>VLOOKUP(C81,考勤!$A$5:AP333,41,0)</f>
        <v>51</v>
      </c>
      <c r="J81" s="4">
        <v>21</v>
      </c>
      <c r="K81" s="4">
        <f t="shared" si="24"/>
        <v>1071</v>
      </c>
      <c r="L81" s="4">
        <f>IFERROR(VLOOKUP(C81,奖惩!B:D,3,0),0)</f>
        <v>20</v>
      </c>
      <c r="M81" s="4">
        <f t="shared" si="25"/>
        <v>4367</v>
      </c>
      <c r="N81" s="4"/>
      <c r="O81" s="4">
        <f t="shared" si="26"/>
        <v>97.5</v>
      </c>
      <c r="P81" s="4">
        <f t="shared" si="21"/>
        <v>4464.5</v>
      </c>
      <c r="Q81" s="4" t="str">
        <f>IFERROR(VLOOKUP(C81,奖惩!B:C,2,0),"")</f>
        <v>夜班补助</v>
      </c>
      <c r="R81" s="180" t="str">
        <f>VLOOKUP(C81,[2]人员明细!$B:$H,7,0)</f>
        <v>组装工</v>
      </c>
      <c r="S81" s="181">
        <f>VLOOKUP(C81,'[3]10月所有人'!$C$3:$S$717,17,0)</f>
        <v>45898</v>
      </c>
      <c r="T81" s="180" t="str">
        <f>VLOOKUP(C81,'[3]10月所有人'!$C$3:$AQ$717,41,0)</f>
        <v>河北省黄骅市常郭镇土楼村106号</v>
      </c>
    </row>
    <row r="82" s="180" customFormat="1" spans="1:20">
      <c r="A82" s="4">
        <f t="shared" ref="A82:A90" si="27">ROW()-2</f>
        <v>80</v>
      </c>
      <c r="B82" s="4" t="s">
        <v>101</v>
      </c>
      <c r="C82" s="4" t="s">
        <v>113</v>
      </c>
      <c r="D82" s="4" t="s">
        <v>33</v>
      </c>
      <c r="E82" s="4">
        <f>VLOOKUP(C82,考勤!A:AJ,35,0)</f>
        <v>29</v>
      </c>
      <c r="F82" s="4">
        <f>VLOOKUP(C82,考勤!$A$5:AP335,42,0)</f>
        <v>232</v>
      </c>
      <c r="G82" s="4">
        <v>21</v>
      </c>
      <c r="H82" s="4">
        <f t="shared" ref="H82:H90" si="28">F82*G82</f>
        <v>4872</v>
      </c>
      <c r="I82" s="4">
        <f>VLOOKUP(C82,考勤!$A$5:AP335,41,0)</f>
        <v>98</v>
      </c>
      <c r="J82" s="4">
        <v>21</v>
      </c>
      <c r="K82" s="4">
        <f t="shared" ref="K82:K90" si="29">I82*J82</f>
        <v>2058</v>
      </c>
      <c r="L82" s="4">
        <f>IFERROR(VLOOKUP(C82,奖惩!B:D,3,0),0)</f>
        <v>140</v>
      </c>
      <c r="M82" s="4">
        <f t="shared" ref="M82:M90" si="30">H82+K82+L82</f>
        <v>7070</v>
      </c>
      <c r="N82" s="4"/>
      <c r="O82" s="4">
        <f t="shared" ref="O82:O90" si="31">E82*5</f>
        <v>145</v>
      </c>
      <c r="P82" s="4">
        <f t="shared" si="21"/>
        <v>7215</v>
      </c>
      <c r="Q82" s="4" t="str">
        <f>IFERROR(VLOOKUP(C82,奖惩!B:C,2,0),"")</f>
        <v>夜班补助</v>
      </c>
      <c r="R82" s="180" t="str">
        <f>VLOOKUP(C82,[2]人员明细!$B:$H,7,0)</f>
        <v>组装工</v>
      </c>
      <c r="S82" s="181">
        <f>VLOOKUP(C82,'[3]10月所有人'!$C$3:$S$717,17,0)</f>
        <v>45788</v>
      </c>
      <c r="T82" s="180" t="str">
        <f>VLOOKUP(C82,'[3]10月所有人'!$C$3:$AQ$717,41,0)</f>
        <v>河北省黄骅市官乡后吴庄村46号</v>
      </c>
    </row>
    <row r="83" s="180" customFormat="1" spans="1:20">
      <c r="A83" s="4">
        <f t="shared" si="27"/>
        <v>81</v>
      </c>
      <c r="B83" s="4" t="s">
        <v>101</v>
      </c>
      <c r="C83" s="4" t="s">
        <v>114</v>
      </c>
      <c r="D83" s="4" t="s">
        <v>33</v>
      </c>
      <c r="E83" s="4">
        <f>VLOOKUP(C83,考勤!A:AJ,35,0)</f>
        <v>28</v>
      </c>
      <c r="F83" s="4">
        <f>VLOOKUP(C83,考勤!$A$5:AP336,42,0)</f>
        <v>224</v>
      </c>
      <c r="G83" s="4">
        <v>21</v>
      </c>
      <c r="H83" s="4">
        <f t="shared" si="28"/>
        <v>4704</v>
      </c>
      <c r="I83" s="4">
        <f>VLOOKUP(C83,考勤!$A$5:AP336,41,0)</f>
        <v>96</v>
      </c>
      <c r="J83" s="4">
        <v>21</v>
      </c>
      <c r="K83" s="4">
        <f t="shared" si="29"/>
        <v>2016</v>
      </c>
      <c r="L83" s="4">
        <f>IFERROR(VLOOKUP(C83,奖惩!B:D,3,0),0)</f>
        <v>140</v>
      </c>
      <c r="M83" s="4">
        <f t="shared" si="30"/>
        <v>6860</v>
      </c>
      <c r="N83" s="4"/>
      <c r="O83" s="4">
        <f t="shared" si="31"/>
        <v>140</v>
      </c>
      <c r="P83" s="4">
        <f t="shared" si="21"/>
        <v>7000</v>
      </c>
      <c r="Q83" s="4" t="str">
        <f>IFERROR(VLOOKUP(C83,奖惩!B:C,2,0),"")</f>
        <v>夜班补助</v>
      </c>
      <c r="R83" s="180" t="str">
        <f>VLOOKUP(C83,[2]人员明细!$B:$H,7,0)</f>
        <v>组装工</v>
      </c>
      <c r="S83" s="181">
        <f>VLOOKUP(C83,'[3]10月所有人'!$C$3:$S$717,17,0)</f>
        <v>45788</v>
      </c>
      <c r="T83" s="180" t="str">
        <f>VLOOKUP(C83,'[3]10月所有人'!$C$3:$AQ$717,41,0)</f>
        <v>河北省黄骅市官庄乡后吴庄村1号</v>
      </c>
    </row>
    <row r="84" s="180" customFormat="1" spans="1:20">
      <c r="A84" s="4">
        <f t="shared" si="27"/>
        <v>82</v>
      </c>
      <c r="B84" s="4" t="s">
        <v>115</v>
      </c>
      <c r="C84" s="4" t="s">
        <v>116</v>
      </c>
      <c r="D84" s="4" t="s">
        <v>33</v>
      </c>
      <c r="E84" s="4">
        <f>VLOOKUP(C84,考勤!A:AJ,35,0)</f>
        <v>24</v>
      </c>
      <c r="F84" s="4">
        <f>VLOOKUP(C84,考勤!$A$5:AP334,42,0)</f>
        <v>192.5</v>
      </c>
      <c r="G84" s="4">
        <v>23</v>
      </c>
      <c r="H84" s="4">
        <f t="shared" si="28"/>
        <v>4427.5</v>
      </c>
      <c r="I84" s="4">
        <f>VLOOKUP(C84,考勤!$A$5:AP334,41,0)</f>
        <v>80.5</v>
      </c>
      <c r="J84" s="4">
        <v>23</v>
      </c>
      <c r="K84" s="4">
        <f t="shared" si="29"/>
        <v>1851.5</v>
      </c>
      <c r="L84" s="4">
        <f>IFERROR(VLOOKUP(C84,奖惩!B:D,3,0),0)</f>
        <v>0</v>
      </c>
      <c r="M84" s="4">
        <f t="shared" si="30"/>
        <v>6279</v>
      </c>
      <c r="N84" s="4"/>
      <c r="O84" s="4">
        <f t="shared" si="31"/>
        <v>120</v>
      </c>
      <c r="P84" s="4">
        <f t="shared" si="21"/>
        <v>6399</v>
      </c>
      <c r="Q84" s="4" t="str">
        <f>IFERROR(VLOOKUP(C84,奖惩!B:C,2,0),"")</f>
        <v/>
      </c>
      <c r="R84" s="180" t="str">
        <f>VLOOKUP(C84,[2]人员明细!$B:$H,7,0)</f>
        <v>组装工</v>
      </c>
      <c r="S84" s="181">
        <f>VLOOKUP(C84,'[3]10月所有人'!$C$3:$S$717,17,0)</f>
        <v>45730</v>
      </c>
      <c r="T84" s="180" t="str">
        <f>VLOOKUP(C84,'[3]10月所有人'!$C$3:$AQ$717,41,0)</f>
        <v>河北省沧州市沧县杜林乡房庄子村173号</v>
      </c>
    </row>
    <row r="85" s="180" customFormat="1" spans="1:20">
      <c r="A85" s="4">
        <f t="shared" si="27"/>
        <v>83</v>
      </c>
      <c r="B85" s="4" t="s">
        <v>115</v>
      </c>
      <c r="C85" s="4" t="s">
        <v>117</v>
      </c>
      <c r="D85" s="4" t="s">
        <v>33</v>
      </c>
      <c r="E85" s="4">
        <f>VLOOKUP(C85,考勤!A:AJ,35,0)</f>
        <v>3</v>
      </c>
      <c r="F85" s="4">
        <f>VLOOKUP(C85,考勤!$A$5:AP332,42,0)</f>
        <v>24</v>
      </c>
      <c r="G85" s="187">
        <v>21</v>
      </c>
      <c r="H85" s="4">
        <f t="shared" si="28"/>
        <v>504</v>
      </c>
      <c r="I85" s="4">
        <f>VLOOKUP(C85,考勤!$A$5:AP332,41,0)</f>
        <v>11.5</v>
      </c>
      <c r="J85" s="187">
        <v>21</v>
      </c>
      <c r="K85" s="4">
        <f t="shared" si="29"/>
        <v>241.5</v>
      </c>
      <c r="L85" s="4">
        <f>IFERROR(VLOOKUP(C85,奖惩!B:D,3,0),0)</f>
        <v>0</v>
      </c>
      <c r="M85" s="4">
        <f t="shared" si="30"/>
        <v>745.5</v>
      </c>
      <c r="N85" s="4"/>
      <c r="O85" s="4">
        <f t="shared" si="31"/>
        <v>15</v>
      </c>
      <c r="P85" s="4">
        <f t="shared" si="21"/>
        <v>760.5</v>
      </c>
      <c r="Q85" s="4" t="str">
        <f>IFERROR(VLOOKUP(C85,奖惩!B:C,2,0),"")</f>
        <v/>
      </c>
      <c r="R85" s="180" t="str">
        <f>VLOOKUP(C85,[2]人员明细!$B:$H,7,0)</f>
        <v>组装工</v>
      </c>
      <c r="S85" s="181">
        <f>VLOOKUP(C85,'[3]10月所有人'!$C$3:$S$717,17,0)</f>
        <v>45959</v>
      </c>
      <c r="T85" s="180" t="str">
        <f>VLOOKUP(C85,'[3]10月所有人'!$C$3:$AQ$717,41,0)</f>
        <v>河北省沧州市海兴县苏基镇中尤庄子村137号</v>
      </c>
    </row>
    <row r="86" s="180" customFormat="1" spans="1:20">
      <c r="A86" s="4">
        <f t="shared" si="27"/>
        <v>84</v>
      </c>
      <c r="B86" s="4" t="s">
        <v>115</v>
      </c>
      <c r="C86" s="4" t="s">
        <v>118</v>
      </c>
      <c r="D86" s="4" t="s">
        <v>33</v>
      </c>
      <c r="E86" s="4">
        <f>VLOOKUP(C86,考勤!A:AJ,35,0)</f>
        <v>3</v>
      </c>
      <c r="F86" s="4">
        <f>VLOOKUP(C86,考勤!$A$5:AP333,42,0)</f>
        <v>24</v>
      </c>
      <c r="G86" s="187">
        <v>21</v>
      </c>
      <c r="H86" s="4">
        <f t="shared" si="28"/>
        <v>504</v>
      </c>
      <c r="I86" s="4">
        <f>VLOOKUP(C86,考勤!$A$5:AP333,41,0)</f>
        <v>11.5</v>
      </c>
      <c r="J86" s="187">
        <v>21</v>
      </c>
      <c r="K86" s="4">
        <f t="shared" si="29"/>
        <v>241.5</v>
      </c>
      <c r="L86" s="4">
        <f>IFERROR(VLOOKUP(C86,奖惩!B:D,3,0),0)</f>
        <v>0</v>
      </c>
      <c r="M86" s="4">
        <f t="shared" si="30"/>
        <v>745.5</v>
      </c>
      <c r="N86" s="4"/>
      <c r="O86" s="4">
        <f t="shared" si="31"/>
        <v>15</v>
      </c>
      <c r="P86" s="4">
        <f t="shared" si="21"/>
        <v>760.5</v>
      </c>
      <c r="Q86" s="4" t="str">
        <f>IFERROR(VLOOKUP(C86,奖惩!B:C,2,0),"")</f>
        <v/>
      </c>
      <c r="R86" s="180" t="str">
        <f>VLOOKUP(C86,[2]人员明细!$B:$H,7,0)</f>
        <v>组装工</v>
      </c>
      <c r="S86" s="181">
        <f>VLOOKUP(C86,'[3]10月所有人'!$C$3:$S$717,17,0)</f>
        <v>45959</v>
      </c>
      <c r="T86" s="180" t="str">
        <f>VLOOKUP(C86,'[3]10月所有人'!$C$3:$AQ$717,41,0)</f>
        <v>河北省沧州市海兴县苏基镇中尤庄子村137号</v>
      </c>
    </row>
    <row r="87" s="180" customFormat="1" spans="1:20">
      <c r="A87" s="4">
        <f t="shared" si="27"/>
        <v>85</v>
      </c>
      <c r="B87" s="4" t="s">
        <v>115</v>
      </c>
      <c r="C87" s="4" t="s">
        <v>119</v>
      </c>
      <c r="D87" s="4" t="s">
        <v>33</v>
      </c>
      <c r="E87" s="4">
        <f>VLOOKUP(C87,考勤!A:AJ,35,0)</f>
        <v>4</v>
      </c>
      <c r="F87" s="4">
        <f>VLOOKUP(C87,考勤!$A$5:AP334,42,0)</f>
        <v>31</v>
      </c>
      <c r="G87" s="187">
        <v>21</v>
      </c>
      <c r="H87" s="4">
        <f t="shared" si="28"/>
        <v>651</v>
      </c>
      <c r="I87" s="4">
        <f>VLOOKUP(C87,考勤!$A$5:AP334,41,0)</f>
        <v>6.5</v>
      </c>
      <c r="J87" s="187">
        <v>21</v>
      </c>
      <c r="K87" s="4">
        <f t="shared" si="29"/>
        <v>136.5</v>
      </c>
      <c r="L87" s="4">
        <f>IFERROR(VLOOKUP(C87,奖惩!B:D,3,0),0)</f>
        <v>0</v>
      </c>
      <c r="M87" s="4">
        <f t="shared" si="30"/>
        <v>787.5</v>
      </c>
      <c r="N87" s="4"/>
      <c r="O87" s="4">
        <f t="shared" si="31"/>
        <v>20</v>
      </c>
      <c r="P87" s="4">
        <f t="shared" si="21"/>
        <v>807.5</v>
      </c>
      <c r="Q87" s="4" t="str">
        <f>IFERROR(VLOOKUP(C87,奖惩!B:C,2,0),"")</f>
        <v/>
      </c>
      <c r="R87" s="180" t="str">
        <f>VLOOKUP(C87,[2]人员明细!$B:$H,7,0)</f>
        <v>组装工</v>
      </c>
      <c r="S87" s="181">
        <f>VLOOKUP(C87,'[3]10月所有人'!$C$3:$S$717,17,0)</f>
        <v>45955</v>
      </c>
      <c r="T87" s="180">
        <f>VLOOKUP(C87,'[3]10月所有人'!$C$3:$AQ$717,41,0)</f>
        <v>0</v>
      </c>
    </row>
    <row r="88" s="180" customFormat="1" spans="1:20">
      <c r="A88" s="4">
        <f t="shared" ref="A88:A92" si="32">ROW()-2</f>
        <v>86</v>
      </c>
      <c r="B88" s="4" t="s">
        <v>115</v>
      </c>
      <c r="C88" s="4" t="s">
        <v>120</v>
      </c>
      <c r="D88" s="4" t="s">
        <v>33</v>
      </c>
      <c r="E88" s="4">
        <f>VLOOKUP(C88,考勤!A:AJ,35,0)</f>
        <v>26.5</v>
      </c>
      <c r="F88" s="4">
        <f>VLOOKUP(C88,考勤!$A$5:AP335,42,0)</f>
        <v>210.5</v>
      </c>
      <c r="G88" s="4">
        <v>23</v>
      </c>
      <c r="H88" s="4">
        <f t="shared" ref="H88:H92" si="33">F88*G88</f>
        <v>4841.5</v>
      </c>
      <c r="I88" s="4">
        <f>VLOOKUP(C88,考勤!$A$5:AP335,41,0)</f>
        <v>108.5</v>
      </c>
      <c r="J88" s="4">
        <v>23</v>
      </c>
      <c r="K88" s="4">
        <f t="shared" ref="K88:K92" si="34">I88*J88</f>
        <v>2495.5</v>
      </c>
      <c r="L88" s="4">
        <f>IFERROR(VLOOKUP(C88,奖惩!B:D,3,0),0)</f>
        <v>-20</v>
      </c>
      <c r="M88" s="4">
        <f t="shared" ref="M88:M92" si="35">H88+K88+L88</f>
        <v>7317</v>
      </c>
      <c r="N88" s="4"/>
      <c r="O88" s="4">
        <f t="shared" ref="O88:O92" si="36">E88*5</f>
        <v>132.5</v>
      </c>
      <c r="P88" s="4">
        <f t="shared" si="21"/>
        <v>7449.5</v>
      </c>
      <c r="Q88" s="4" t="str">
        <f>IFERROR(VLOOKUP(C88,奖惩!B:C,2,0),"")</f>
        <v>2025.10.27检查不合格宿舍情况</v>
      </c>
      <c r="R88" s="180" t="str">
        <f>VLOOKUP(C88,[2]人员明细!$B:$H,7,0)</f>
        <v>组装工</v>
      </c>
      <c r="S88" s="181">
        <f>VLOOKUP(C88,'[3]10月所有人'!$C$3:$S$717,17,0)</f>
        <v>45922</v>
      </c>
      <c r="T88" s="180" t="str">
        <f>VLOOKUP(C88,'[3]10月所有人'!$C$3:$AQ$717,41,0)</f>
        <v>河北省黄骅市羊二庄镇张赵村50号</v>
      </c>
    </row>
    <row r="89" s="180" customFormat="1" spans="1:20">
      <c r="A89" s="4">
        <f t="shared" si="32"/>
        <v>87</v>
      </c>
      <c r="B89" s="4" t="s">
        <v>115</v>
      </c>
      <c r="C89" s="4" t="s">
        <v>121</v>
      </c>
      <c r="D89" s="4" t="s">
        <v>33</v>
      </c>
      <c r="E89" s="4">
        <f>VLOOKUP(C89,考勤!A:AJ,35,0)</f>
        <v>4.5</v>
      </c>
      <c r="F89" s="4">
        <f>VLOOKUP(C89,考勤!$A$5:AP336,42,0)</f>
        <v>39</v>
      </c>
      <c r="G89" s="4">
        <v>23</v>
      </c>
      <c r="H89" s="4">
        <f t="shared" si="33"/>
        <v>897</v>
      </c>
      <c r="I89" s="4">
        <f>VLOOKUP(C89,考勤!$A$5:AP336,41,0)</f>
        <v>12.5</v>
      </c>
      <c r="J89" s="4">
        <v>23</v>
      </c>
      <c r="K89" s="4">
        <f t="shared" si="34"/>
        <v>287.5</v>
      </c>
      <c r="L89" s="4">
        <f>IFERROR(VLOOKUP(C89,奖惩!B:D,3,0),0)</f>
        <v>0</v>
      </c>
      <c r="M89" s="4">
        <f t="shared" si="35"/>
        <v>1184.5</v>
      </c>
      <c r="N89" s="4"/>
      <c r="O89" s="4">
        <f t="shared" si="36"/>
        <v>22.5</v>
      </c>
      <c r="P89" s="4">
        <f t="shared" si="21"/>
        <v>1207</v>
      </c>
      <c r="Q89" s="4" t="str">
        <f>IFERROR(VLOOKUP(C89,奖惩!B:C,2,0),"")</f>
        <v/>
      </c>
      <c r="R89" s="180" t="str">
        <f>VLOOKUP(C89,[2]人员明细!$B:$H,7,0)</f>
        <v>组装工</v>
      </c>
      <c r="S89" s="181">
        <f>VLOOKUP(C89,'[3]10月所有人'!$C$3:$S$717,17,0)</f>
        <v>45927</v>
      </c>
      <c r="T89" s="180" t="str">
        <f>VLOOKUP(C89,'[3]10月所有人'!$C$3:$AQ$717,41,0)</f>
        <v>河北省黄骅市新华路海园小区18号</v>
      </c>
    </row>
    <row r="90" s="180" customFormat="1" spans="1:20">
      <c r="A90" s="4">
        <f t="shared" si="32"/>
        <v>88</v>
      </c>
      <c r="B90" s="4" t="s">
        <v>122</v>
      </c>
      <c r="C90" s="4" t="s">
        <v>123</v>
      </c>
      <c r="D90" s="4" t="s">
        <v>33</v>
      </c>
      <c r="E90" s="4">
        <f>VLOOKUP(C90,考勤!A:AJ,35,0)</f>
        <v>2</v>
      </c>
      <c r="F90" s="4">
        <f>VLOOKUP(C90,考勤!$A$5:AP329,42,0)</f>
        <v>16</v>
      </c>
      <c r="G90" s="4">
        <v>23</v>
      </c>
      <c r="H90" s="4">
        <f t="shared" si="33"/>
        <v>368</v>
      </c>
      <c r="I90" s="4">
        <f>VLOOKUP(C90,考勤!$A$5:AP329,41,0)</f>
        <v>5</v>
      </c>
      <c r="J90" s="4">
        <v>23</v>
      </c>
      <c r="K90" s="4">
        <f t="shared" si="34"/>
        <v>115</v>
      </c>
      <c r="L90" s="4">
        <f>IFERROR(VLOOKUP(C90,奖惩!B:D,3,0),0)</f>
        <v>-40</v>
      </c>
      <c r="M90" s="4">
        <f t="shared" si="35"/>
        <v>443</v>
      </c>
      <c r="N90" s="4"/>
      <c r="O90" s="4">
        <f t="shared" si="36"/>
        <v>10</v>
      </c>
      <c r="P90" s="4">
        <f t="shared" si="21"/>
        <v>453</v>
      </c>
      <c r="Q90" s="4" t="str">
        <f>IFERROR(VLOOKUP(C90,奖惩!B:C,2,0),"")</f>
        <v>2025.10.20检查不合格</v>
      </c>
      <c r="R90" s="180" t="e">
        <f>VLOOKUP(C90,[2]人员明细!$B:$H,7,0)</f>
        <v>#N/A</v>
      </c>
      <c r="S90" s="181" t="e">
        <f>VLOOKUP(C90,'[3]10月所有人'!$C$3:$S$717,17,0)</f>
        <v>#N/A</v>
      </c>
      <c r="T90" s="180" t="e">
        <f>VLOOKUP(C90,'[3]10月所有人'!$C$3:$AQ$717,41,0)</f>
        <v>#N/A</v>
      </c>
    </row>
    <row r="91" s="180" customFormat="1" spans="1:20">
      <c r="A91" s="4">
        <f t="shared" si="32"/>
        <v>89</v>
      </c>
      <c r="B91" s="4" t="s">
        <v>122</v>
      </c>
      <c r="C91" s="4" t="s">
        <v>124</v>
      </c>
      <c r="D91" s="4" t="s">
        <v>33</v>
      </c>
      <c r="E91" s="4">
        <f>VLOOKUP(C91,考勤!A:AJ,35,0)</f>
        <v>4.5</v>
      </c>
      <c r="F91" s="4">
        <f>VLOOKUP(C91,考勤!$A$5:AP330,42,0)</f>
        <v>36</v>
      </c>
      <c r="G91" s="187">
        <v>21</v>
      </c>
      <c r="H91" s="4">
        <f t="shared" si="33"/>
        <v>756</v>
      </c>
      <c r="I91" s="4">
        <f>VLOOKUP(C91,考勤!$A$5:AP330,41,0)</f>
        <v>16.5</v>
      </c>
      <c r="J91" s="187">
        <v>21</v>
      </c>
      <c r="K91" s="4">
        <f t="shared" si="34"/>
        <v>346.5</v>
      </c>
      <c r="L91" s="4">
        <f>IFERROR(VLOOKUP(C91,奖惩!B:D,3,0),0)</f>
        <v>0</v>
      </c>
      <c r="M91" s="4">
        <f t="shared" si="35"/>
        <v>1102.5</v>
      </c>
      <c r="N91" s="4"/>
      <c r="O91" s="186">
        <f t="shared" ref="O91:O93" si="37">E91*10</f>
        <v>45</v>
      </c>
      <c r="P91" s="4">
        <f t="shared" si="21"/>
        <v>1147.5</v>
      </c>
      <c r="Q91" s="4" t="str">
        <f>IFERROR(VLOOKUP(C91,奖惩!B:C,2,0),"")</f>
        <v/>
      </c>
      <c r="R91" s="180" t="str">
        <f>VLOOKUP(C91,[2]人员明细!$B:$H,7,0)</f>
        <v>组装工</v>
      </c>
      <c r="S91" s="181">
        <f>VLOOKUP(C91,'[3]10月所有人'!$C$3:$S$717,17,0)</f>
        <v>45957</v>
      </c>
      <c r="T91" s="180" t="str">
        <f>VLOOKUP(C91,'[3]10月所有人'!$C$3:$AQ$717,41,0)</f>
        <v>河南省西平县重渠乡李庄村委六组</v>
      </c>
    </row>
    <row r="92" s="180" customFormat="1" spans="1:20">
      <c r="A92" s="4">
        <f t="shared" si="32"/>
        <v>90</v>
      </c>
      <c r="B92" s="4" t="s">
        <v>122</v>
      </c>
      <c r="C92" s="4" t="s">
        <v>125</v>
      </c>
      <c r="D92" s="4" t="s">
        <v>33</v>
      </c>
      <c r="E92" s="4">
        <f>VLOOKUP(C92,考勤!A:AJ,35,0)</f>
        <v>5</v>
      </c>
      <c r="F92" s="4">
        <f>VLOOKUP(C92,考勤!$A$5:AP331,42,0)</f>
        <v>40</v>
      </c>
      <c r="G92" s="187">
        <v>21</v>
      </c>
      <c r="H92" s="4">
        <f t="shared" si="33"/>
        <v>840</v>
      </c>
      <c r="I92" s="4">
        <f>VLOOKUP(C92,考勤!$A$5:AP331,41,0)</f>
        <v>16.5</v>
      </c>
      <c r="J92" s="187">
        <v>21</v>
      </c>
      <c r="K92" s="4">
        <f t="shared" si="34"/>
        <v>346.5</v>
      </c>
      <c r="L92" s="4">
        <f>IFERROR(VLOOKUP(C92,奖惩!B:D,3,0),0)</f>
        <v>0</v>
      </c>
      <c r="M92" s="4">
        <f t="shared" si="35"/>
        <v>1186.5</v>
      </c>
      <c r="N92" s="4"/>
      <c r="O92" s="186">
        <f t="shared" si="37"/>
        <v>50</v>
      </c>
      <c r="P92" s="4">
        <f t="shared" si="21"/>
        <v>1236.5</v>
      </c>
      <c r="Q92" s="4" t="str">
        <f>IFERROR(VLOOKUP(C92,奖惩!B:C,2,0),"")</f>
        <v/>
      </c>
      <c r="R92" s="180" t="str">
        <f>VLOOKUP(C92,[2]人员明细!$B:$H,7,0)</f>
        <v>组装工</v>
      </c>
      <c r="S92" s="181">
        <f>VLOOKUP(C92,'[3]10月所有人'!$C$3:$S$717,17,0)</f>
        <v>45957</v>
      </c>
      <c r="T92" s="180" t="str">
        <f>VLOOKUP(C92,'[3]10月所有人'!$C$3:$AQ$717,41,0)</f>
        <v>河南省正阳县油坊店乡陈寨村大陈庄50号</v>
      </c>
    </row>
    <row r="93" s="180" customFormat="1" spans="1:20">
      <c r="A93" s="4">
        <f t="shared" ref="A93:A99" si="38">ROW()-2</f>
        <v>91</v>
      </c>
      <c r="B93" s="4" t="s">
        <v>122</v>
      </c>
      <c r="C93" s="4" t="s">
        <v>126</v>
      </c>
      <c r="D93" s="4" t="s">
        <v>33</v>
      </c>
      <c r="E93" s="4">
        <f>VLOOKUP(C93,考勤!A:AJ,35,0)</f>
        <v>14</v>
      </c>
      <c r="F93" s="4">
        <f>VLOOKUP(C93,考勤!$A$5:AP332,42,0)</f>
        <v>111.5</v>
      </c>
      <c r="G93" s="4">
        <v>23</v>
      </c>
      <c r="H93" s="4">
        <f t="shared" ref="H93:H99" si="39">F93*G93</f>
        <v>2564.5</v>
      </c>
      <c r="I93" s="4">
        <f>VLOOKUP(C93,考勤!$A$5:AP332,41,0)</f>
        <v>53</v>
      </c>
      <c r="J93" s="4">
        <v>23</v>
      </c>
      <c r="K93" s="4">
        <f t="shared" ref="K93:K99" si="40">I93*J93</f>
        <v>1219</v>
      </c>
      <c r="L93" s="4">
        <f>IFERROR(VLOOKUP(C93,奖惩!B:D,3,0),0)</f>
        <v>-110</v>
      </c>
      <c r="M93" s="187">
        <f>H93+K93+L93-155</f>
        <v>3518.5</v>
      </c>
      <c r="N93" s="187"/>
      <c r="O93" s="186">
        <f t="shared" si="37"/>
        <v>140</v>
      </c>
      <c r="P93" s="4">
        <f t="shared" si="21"/>
        <v>3658.5</v>
      </c>
      <c r="Q93" s="4" t="str">
        <f>IFERROR(VLOOKUP(C93,奖惩!B:C,2,0),"")</f>
        <v>冬季工服1套扣50%</v>
      </c>
      <c r="R93" s="180" t="str">
        <f>VLOOKUP(C93,[2]人员明细!$B:$H,7,0)</f>
        <v>组装工</v>
      </c>
      <c r="S93" s="181">
        <f>VLOOKUP(C93,'[3]10月所有人'!$C$3:$S$717,17,0)</f>
        <v>45938</v>
      </c>
      <c r="T93" s="180">
        <f>VLOOKUP(C93,'[3]10月所有人'!$C$3:$AQ$717,41,0)</f>
        <v>0</v>
      </c>
    </row>
    <row r="94" s="180" customFormat="1" spans="1:20">
      <c r="A94" s="4">
        <f t="shared" si="38"/>
        <v>92</v>
      </c>
      <c r="B94" s="4" t="s">
        <v>122</v>
      </c>
      <c r="C94" s="4" t="s">
        <v>127</v>
      </c>
      <c r="D94" s="4" t="s">
        <v>33</v>
      </c>
      <c r="E94" s="4">
        <f>VLOOKUP(C94,考勤!A:AJ,35,0)</f>
        <v>10.5</v>
      </c>
      <c r="F94" s="4">
        <f>VLOOKUP(C94,考勤!$A$5:AP333,42,0)</f>
        <v>86</v>
      </c>
      <c r="G94" s="4">
        <v>23</v>
      </c>
      <c r="H94" s="4">
        <f t="shared" si="39"/>
        <v>1978</v>
      </c>
      <c r="I94" s="4">
        <f>VLOOKUP(C94,考勤!$A$5:AP333,41,0)</f>
        <v>37.5</v>
      </c>
      <c r="J94" s="4">
        <v>23</v>
      </c>
      <c r="K94" s="4">
        <f t="shared" si="40"/>
        <v>862.5</v>
      </c>
      <c r="L94" s="4">
        <f>IFERROR(VLOOKUP(C94,奖惩!B:D,3,0),0)</f>
        <v>-50</v>
      </c>
      <c r="M94" s="187">
        <f>H94+K94+L94-173</f>
        <v>2617.5</v>
      </c>
      <c r="N94" s="187"/>
      <c r="O94" s="4">
        <f t="shared" ref="O93:O99" si="41">E94*5</f>
        <v>52.5</v>
      </c>
      <c r="P94" s="4">
        <f t="shared" si="21"/>
        <v>2670</v>
      </c>
      <c r="Q94" s="4" t="str">
        <f>IFERROR(VLOOKUP(C94,奖惩!B:C,2,0),"")</f>
        <v>座椅坐垫卡扣不良</v>
      </c>
      <c r="R94" s="180" t="str">
        <f>VLOOKUP(C94,[2]人员明细!$B:$H,7,0)</f>
        <v>组装工</v>
      </c>
      <c r="S94" s="181">
        <f>VLOOKUP(C94,'[3]10月所有人'!$C$3:$S$717,17,0)</f>
        <v>45946</v>
      </c>
      <c r="T94" s="180">
        <f>VLOOKUP(C94,'[3]10月所有人'!$C$3:$AQ$717,41,0)</f>
        <v>0</v>
      </c>
    </row>
    <row r="95" s="180" customFormat="1" spans="1:20">
      <c r="A95" s="4">
        <f t="shared" si="38"/>
        <v>93</v>
      </c>
      <c r="B95" s="4" t="s">
        <v>122</v>
      </c>
      <c r="C95" s="4" t="s">
        <v>128</v>
      </c>
      <c r="D95" s="4" t="s">
        <v>33</v>
      </c>
      <c r="E95" s="4">
        <f>VLOOKUP(C95,考勤!A:AJ,35,0)</f>
        <v>13</v>
      </c>
      <c r="F95" s="4">
        <f>VLOOKUP(C95,考勤!$A$5:AP334,42,0)</f>
        <v>104</v>
      </c>
      <c r="G95" s="4">
        <v>23</v>
      </c>
      <c r="H95" s="4">
        <f t="shared" si="39"/>
        <v>2392</v>
      </c>
      <c r="I95" s="4">
        <f>VLOOKUP(C95,考勤!$A$5:AP334,41,0)</f>
        <v>41.5</v>
      </c>
      <c r="J95" s="4">
        <v>23</v>
      </c>
      <c r="K95" s="4">
        <f t="shared" si="40"/>
        <v>954.5</v>
      </c>
      <c r="L95" s="4">
        <f>IFERROR(VLOOKUP(C95,奖惩!B:D,3,0),0)</f>
        <v>-30</v>
      </c>
      <c r="M95" s="187">
        <f>H95+K95+L95-168</f>
        <v>3148.5</v>
      </c>
      <c r="N95" s="187"/>
      <c r="O95" s="4">
        <f t="shared" si="41"/>
        <v>65</v>
      </c>
      <c r="P95" s="4">
        <f t="shared" si="21"/>
        <v>3213.5</v>
      </c>
      <c r="Q95" s="4" t="str">
        <f>IFERROR(VLOOKUP(C95,奖惩!B:C,2,0),"")</f>
        <v>2025.10.27检查不合格宿舍情况</v>
      </c>
      <c r="R95" s="180" t="str">
        <f>VLOOKUP(C95,[2]人员明细!$B:$H,7,0)</f>
        <v>上料工</v>
      </c>
      <c r="S95" s="181">
        <f>VLOOKUP(C95,'[3]10月所有人'!$C$3:$S$717,17,0)</f>
        <v>45948</v>
      </c>
      <c r="T95" s="180">
        <f>VLOOKUP(C95,'[3]10月所有人'!$C$3:$AQ$717,41,0)</f>
        <v>0</v>
      </c>
    </row>
    <row r="96" s="180" customFormat="1" spans="1:20">
      <c r="A96" s="4">
        <f t="shared" si="38"/>
        <v>94</v>
      </c>
      <c r="B96" s="4" t="s">
        <v>122</v>
      </c>
      <c r="C96" s="4" t="s">
        <v>129</v>
      </c>
      <c r="D96" s="4" t="s">
        <v>33</v>
      </c>
      <c r="E96" s="4">
        <f>VLOOKUP(C96,考勤!A:AJ,35,0)</f>
        <v>7</v>
      </c>
      <c r="F96" s="4">
        <f>VLOOKUP(C96,考勤!$A$5:AP335,42,0)</f>
        <v>56</v>
      </c>
      <c r="G96" s="187">
        <v>21</v>
      </c>
      <c r="H96" s="4">
        <f t="shared" si="39"/>
        <v>1176</v>
      </c>
      <c r="I96" s="4">
        <f>VLOOKUP(C96,考勤!$A$5:AP335,41,0)</f>
        <v>16</v>
      </c>
      <c r="J96" s="187">
        <v>21</v>
      </c>
      <c r="K96" s="4">
        <f t="shared" si="40"/>
        <v>336</v>
      </c>
      <c r="L96" s="4">
        <f>IFERROR(VLOOKUP(C96,奖惩!B:D,3,0),0)</f>
        <v>0</v>
      </c>
      <c r="M96" s="4">
        <f t="shared" ref="M93:M99" si="42">H96+K96+L96</f>
        <v>1512</v>
      </c>
      <c r="N96" s="4"/>
      <c r="O96" s="4">
        <f t="shared" si="41"/>
        <v>35</v>
      </c>
      <c r="P96" s="4">
        <f t="shared" si="21"/>
        <v>1547</v>
      </c>
      <c r="Q96" s="4" t="str">
        <f>IFERROR(VLOOKUP(C96,奖惩!B:C,2,0),"")</f>
        <v/>
      </c>
      <c r="R96" s="180" t="str">
        <f>VLOOKUP(C96,[2]人员明细!$B:$H,7,0)</f>
        <v>组装工</v>
      </c>
      <c r="S96" s="181">
        <f>VLOOKUP(C96,'[3]10月所有人'!$C$3:$S$717,17,0)</f>
        <v>45955</v>
      </c>
      <c r="T96" s="180" t="str">
        <f>VLOOKUP(C96,'[3]10月所有人'!$C$3:$AQ$717,41,0)</f>
        <v>河北省黄骅市齐家务乡隆儿庄村235号</v>
      </c>
    </row>
    <row r="97" s="180" customFormat="1" spans="1:20">
      <c r="A97" s="4">
        <f t="shared" si="38"/>
        <v>95</v>
      </c>
      <c r="B97" s="4" t="s">
        <v>130</v>
      </c>
      <c r="C97" s="4" t="s">
        <v>131</v>
      </c>
      <c r="D97" s="4" t="s">
        <v>33</v>
      </c>
      <c r="E97" s="4">
        <f>VLOOKUP(C97,考勤!A:AJ,35,0)</f>
        <v>2</v>
      </c>
      <c r="F97" s="4">
        <f>VLOOKUP(C97,考勤!$A$5:AP333,42,0)</f>
        <v>16</v>
      </c>
      <c r="G97" s="187">
        <v>21</v>
      </c>
      <c r="H97" s="4">
        <f t="shared" si="39"/>
        <v>336</v>
      </c>
      <c r="I97" s="4">
        <f>VLOOKUP(C97,考勤!$A$5:AP333,41,0)</f>
        <v>5</v>
      </c>
      <c r="J97" s="187">
        <v>21</v>
      </c>
      <c r="K97" s="4">
        <f t="shared" si="40"/>
        <v>105</v>
      </c>
      <c r="L97" s="4">
        <f>IFERROR(VLOOKUP(C97,奖惩!B:D,3,0),0)</f>
        <v>0</v>
      </c>
      <c r="M97" s="4">
        <f t="shared" si="42"/>
        <v>441</v>
      </c>
      <c r="N97" s="4"/>
      <c r="O97" s="4">
        <f t="shared" si="41"/>
        <v>10</v>
      </c>
      <c r="P97" s="4">
        <f t="shared" si="21"/>
        <v>451</v>
      </c>
      <c r="Q97" s="4" t="str">
        <f>IFERROR(VLOOKUP(C97,奖惩!B:C,2,0),"")</f>
        <v/>
      </c>
      <c r="R97" s="180" t="str">
        <f>VLOOKUP(C97,[2]人员明细!$B:$H,7,0)</f>
        <v>组装工</v>
      </c>
      <c r="S97" s="181">
        <f>VLOOKUP(C97,'[3]10月所有人'!$C$3:$S$717,17,0)</f>
        <v>45928</v>
      </c>
      <c r="T97" s="180" t="str">
        <f>VLOOKUP(C97,'[3]10月所有人'!$C$3:$AQ$717,41,0)</f>
        <v>河北省黄骅市旧城镇西崔庄村448号</v>
      </c>
    </row>
    <row r="98" s="180" customFormat="1" spans="1:20">
      <c r="A98" s="4">
        <f t="shared" si="38"/>
        <v>96</v>
      </c>
      <c r="B98" s="4" t="s">
        <v>130</v>
      </c>
      <c r="C98" s="4" t="s">
        <v>132</v>
      </c>
      <c r="D98" s="4" t="s">
        <v>33</v>
      </c>
      <c r="E98" s="4">
        <f>VLOOKUP(C98,考勤!A:AJ,35,0)</f>
        <v>23.5</v>
      </c>
      <c r="F98" s="4">
        <f>VLOOKUP(C98,考勤!$A$5:AP334,42,0)</f>
        <v>194.5</v>
      </c>
      <c r="G98" s="4">
        <v>23</v>
      </c>
      <c r="H98" s="4">
        <f t="shared" si="39"/>
        <v>4473.5</v>
      </c>
      <c r="I98" s="4">
        <f>VLOOKUP(C98,考勤!$A$5:AP334,41,0)</f>
        <v>76.5</v>
      </c>
      <c r="J98" s="4">
        <v>23</v>
      </c>
      <c r="K98" s="4">
        <f t="shared" si="40"/>
        <v>1759.5</v>
      </c>
      <c r="L98" s="4">
        <f>IFERROR(VLOOKUP(C98,奖惩!B:D,3,0),0)</f>
        <v>120</v>
      </c>
      <c r="M98" s="4">
        <f t="shared" si="42"/>
        <v>6353</v>
      </c>
      <c r="N98" s="4"/>
      <c r="O98" s="4">
        <f t="shared" si="41"/>
        <v>117.5</v>
      </c>
      <c r="P98" s="4">
        <f t="shared" si="21"/>
        <v>6470.5</v>
      </c>
      <c r="Q98" s="4" t="str">
        <f>IFERROR(VLOOKUP(C98,奖惩!B:C,2,0),"")</f>
        <v>夜班补助</v>
      </c>
      <c r="R98" s="180" t="str">
        <f>VLOOKUP(C98,[2]人员明细!$B:$H,7,0)</f>
        <v>组装工</v>
      </c>
      <c r="S98" s="181">
        <f>VLOOKUP(C98,'[3]10月所有人'!$C$3:$S$717,17,0)</f>
        <v>45924</v>
      </c>
      <c r="T98" s="180" t="str">
        <f>VLOOKUP(C98,'[3]10月所有人'!$C$3:$AQ$717,41,0)</f>
        <v>河北省黄骅市中捷农场六里灶村72号</v>
      </c>
    </row>
    <row r="99" s="180" customFormat="1" spans="1:20">
      <c r="A99" s="4">
        <f t="shared" si="38"/>
        <v>97</v>
      </c>
      <c r="B99" s="4" t="s">
        <v>130</v>
      </c>
      <c r="C99" s="4" t="s">
        <v>133</v>
      </c>
      <c r="D99" s="4" t="s">
        <v>33</v>
      </c>
      <c r="E99" s="4">
        <f>VLOOKUP(C99,考勤!A:AJ,35,0)</f>
        <v>2</v>
      </c>
      <c r="F99" s="4">
        <f>VLOOKUP(C99,考勤!$A$5:AP336,42,0)</f>
        <v>16</v>
      </c>
      <c r="G99" s="187">
        <v>21</v>
      </c>
      <c r="H99" s="4">
        <f t="shared" si="39"/>
        <v>336</v>
      </c>
      <c r="I99" s="4">
        <f>VLOOKUP(C99,考勤!$A$5:AP336,41,0)</f>
        <v>5</v>
      </c>
      <c r="J99" s="187">
        <v>21</v>
      </c>
      <c r="K99" s="4">
        <f t="shared" si="40"/>
        <v>105</v>
      </c>
      <c r="L99" s="4">
        <f>IFERROR(VLOOKUP(C99,奖惩!B:D,3,0),0)</f>
        <v>0</v>
      </c>
      <c r="M99" s="4">
        <f t="shared" si="42"/>
        <v>441</v>
      </c>
      <c r="N99" s="186">
        <v>267.5</v>
      </c>
      <c r="O99" s="4">
        <f t="shared" si="41"/>
        <v>10</v>
      </c>
      <c r="P99" s="4">
        <f t="shared" si="21"/>
        <v>718.5</v>
      </c>
      <c r="Q99" s="4" t="str">
        <f>IFERROR(VLOOKUP(C99,奖惩!B:C,2,0),"")</f>
        <v/>
      </c>
      <c r="R99" s="180" t="str">
        <f>VLOOKUP(C99,[2]人员明细!$B:$H,7,0)</f>
        <v>组装工</v>
      </c>
      <c r="S99" s="181">
        <f>VLOOKUP(C99,'[3]10月所有人'!$C$3:$S$717,17,0)</f>
        <v>45928</v>
      </c>
      <c r="T99" s="180" t="str">
        <f>VLOOKUP(C99,'[3]10月所有人'!$C$3:$AQ$717,41,0)</f>
        <v>河北省黄骅市旧城镇大郭庄村279号</v>
      </c>
    </row>
    <row r="100" spans="1:20">
      <c r="A100" s="4" t="s">
        <v>134</v>
      </c>
      <c r="B100" s="4"/>
      <c r="C100" s="4"/>
      <c r="D100" s="4"/>
      <c r="E100" s="4">
        <f t="shared" ref="E100:O100" si="43">SUM(E3:E99)</f>
        <v>1396.5</v>
      </c>
      <c r="F100" s="4">
        <f t="shared" si="43"/>
        <v>11331.6</v>
      </c>
      <c r="G100" s="4">
        <f t="shared" si="43"/>
        <v>2206</v>
      </c>
      <c r="H100" s="4">
        <f t="shared" si="43"/>
        <v>261225.6</v>
      </c>
      <c r="I100" s="4">
        <f t="shared" si="43"/>
        <v>4202.5</v>
      </c>
      <c r="J100" s="4">
        <f t="shared" si="43"/>
        <v>2206</v>
      </c>
      <c r="K100" s="4">
        <f t="shared" si="43"/>
        <v>96210</v>
      </c>
      <c r="L100" s="4">
        <f t="shared" si="43"/>
        <v>4490</v>
      </c>
      <c r="M100" s="4">
        <f t="shared" si="43"/>
        <v>361268.6</v>
      </c>
      <c r="N100" s="4">
        <f t="shared" si="43"/>
        <v>422.5</v>
      </c>
      <c r="O100" s="4">
        <f t="shared" si="43"/>
        <v>7540</v>
      </c>
      <c r="P100" s="4">
        <f t="shared" si="21"/>
        <v>369231.1</v>
      </c>
      <c r="Q100" s="4"/>
      <c r="R100" s="180" t="e">
        <f>VLOOKUP(C100,[2]人员明细!$B:$H,7,0)</f>
        <v>#N/A</v>
      </c>
      <c r="S100" s="181" t="e">
        <f>VLOOKUP(C100,'[3]10月所有人'!$C$3:$S$717,17,0)</f>
        <v>#N/A</v>
      </c>
      <c r="T100" s="180" t="e">
        <f>VLOOKUP(C100,'[3]10月所有人'!$C$3:$AQ$717,41,0)</f>
        <v>#N/A</v>
      </c>
    </row>
    <row r="101" ht="28.95" customHeight="1" spans="1:20">
      <c r="A101" s="180" t="s">
        <v>135</v>
      </c>
      <c r="C101" s="182">
        <f>ROUND(P100*1.03,2)</f>
        <v>380308.03</v>
      </c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182"/>
      <c r="O101" s="182"/>
      <c r="P101" s="182"/>
      <c r="Q101" s="182"/>
      <c r="R101" s="180" t="e">
        <f>VLOOKUP(C101,[2]人员明细!$B:$H,7,0)</f>
        <v>#N/A</v>
      </c>
      <c r="S101" s="181" t="e">
        <f>VLOOKUP(C101,'[3]10月所有人'!$C$3:$S$717,17,0)</f>
        <v>#N/A</v>
      </c>
      <c r="T101" s="180" t="e">
        <f>VLOOKUP(C101,'[3]10月所有人'!$C$3:$AQ$717,41,0)</f>
        <v>#N/A</v>
      </c>
    </row>
    <row r="102" spans="1:20">
      <c r="B102" s="185"/>
      <c r="C102" s="185"/>
      <c r="D102" s="185"/>
    </row>
    <row r="103" spans="1:20">
      <c r="B103" t="s">
        <v>2</v>
      </c>
      <c r="C103" t="s">
        <v>136</v>
      </c>
      <c r="D103"/>
    </row>
    <row r="104" spans="1:20">
      <c r="B104" t="s">
        <v>122</v>
      </c>
      <c r="C104">
        <v>13926</v>
      </c>
      <c r="D104"/>
    </row>
    <row r="105" spans="1:20">
      <c r="B105" t="s">
        <v>130</v>
      </c>
      <c r="C105">
        <v>7640</v>
      </c>
      <c r="D105"/>
    </row>
    <row r="106" spans="1:20">
      <c r="B106" t="s">
        <v>115</v>
      </c>
      <c r="C106">
        <v>17384</v>
      </c>
      <c r="D106"/>
    </row>
    <row r="107" spans="1:20">
      <c r="B107" t="s">
        <v>28</v>
      </c>
      <c r="C107">
        <v>7160</v>
      </c>
      <c r="D107"/>
    </row>
    <row r="108" spans="1:20">
      <c r="B108" t="s">
        <v>31</v>
      </c>
      <c r="C108">
        <v>26365.5</v>
      </c>
      <c r="D108"/>
    </row>
    <row r="109" spans="1:20">
      <c r="B109" t="s">
        <v>21</v>
      </c>
      <c r="C109">
        <v>17562.5</v>
      </c>
      <c r="D109"/>
    </row>
    <row r="110" spans="1:20">
      <c r="B110" t="s">
        <v>42</v>
      </c>
      <c r="C110">
        <v>467.5</v>
      </c>
      <c r="D110"/>
    </row>
    <row r="111" spans="1:20">
      <c r="B111" t="s">
        <v>39</v>
      </c>
      <c r="C111">
        <v>8160</v>
      </c>
      <c r="D111"/>
    </row>
    <row r="112" spans="1:20">
      <c r="B112" t="s">
        <v>45</v>
      </c>
      <c r="C112">
        <v>189038.1</v>
      </c>
      <c r="D112"/>
    </row>
    <row r="113" spans="2:4">
      <c r="B113" t="s">
        <v>101</v>
      </c>
      <c r="C113">
        <v>69209.5</v>
      </c>
      <c r="D113"/>
    </row>
    <row r="114" spans="2:4">
      <c r="B114" t="s">
        <v>98</v>
      </c>
      <c r="C114">
        <v>3242.5</v>
      </c>
      <c r="D114"/>
    </row>
    <row r="115" spans="2:4">
      <c r="B115" t="s">
        <v>74</v>
      </c>
      <c r="C115">
        <v>6492.5</v>
      </c>
      <c r="D115"/>
    </row>
    <row r="116" spans="2:4">
      <c r="B116" t="s">
        <v>18</v>
      </c>
      <c r="C116">
        <v>2583</v>
      </c>
      <c r="D116"/>
    </row>
    <row r="117" spans="2:4">
      <c r="B117" t="s">
        <v>137</v>
      </c>
      <c r="C117">
        <v>369231.1</v>
      </c>
      <c r="D117"/>
    </row>
    <row r="118" spans="2:4">
      <c r="B118"/>
      <c r="C118"/>
      <c r="D118"/>
    </row>
    <row r="119" spans="2:4">
      <c r="B119"/>
      <c r="C119"/>
      <c r="D119"/>
    </row>
    <row r="120" spans="2:4">
      <c r="B120"/>
      <c r="C120"/>
      <c r="D120"/>
    </row>
    <row r="121" spans="2:4">
      <c r="B121"/>
      <c r="C121"/>
      <c r="D121"/>
    </row>
    <row r="122" spans="2:4">
      <c r="B122"/>
      <c r="C122"/>
      <c r="D122"/>
    </row>
    <row r="123" spans="2:4">
      <c r="B123"/>
      <c r="C123"/>
      <c r="D123"/>
    </row>
    <row r="124" spans="2:4">
      <c r="B124"/>
      <c r="C124"/>
    </row>
    <row r="125" spans="2:4">
      <c r="B125"/>
      <c r="C125"/>
    </row>
    <row r="126" spans="2:4">
      <c r="B126"/>
      <c r="C126"/>
    </row>
    <row r="127" spans="2:4">
      <c r="B127"/>
      <c r="C127"/>
    </row>
    <row r="128" spans="2:4">
      <c r="B128"/>
      <c r="C128"/>
    </row>
    <row r="129" spans="2:3">
      <c r="B129"/>
      <c r="C129"/>
    </row>
    <row r="130" spans="2:3">
      <c r="B130"/>
      <c r="C130"/>
    </row>
    <row r="131" spans="2:3">
      <c r="B131"/>
      <c r="C131"/>
    </row>
    <row r="132" spans="2:3">
      <c r="B132"/>
      <c r="C132"/>
    </row>
    <row r="133" spans="2:3">
      <c r="B133"/>
      <c r="C133"/>
    </row>
    <row r="134" spans="2:3">
      <c r="B134"/>
      <c r="C134"/>
    </row>
    <row r="135" spans="2:3">
      <c r="B135"/>
      <c r="C135"/>
    </row>
    <row r="136" spans="2:3">
      <c r="B136"/>
      <c r="C136"/>
    </row>
    <row r="137" spans="2:3">
      <c r="B137"/>
      <c r="C137"/>
    </row>
    <row r="138" spans="2:3">
      <c r="B138"/>
      <c r="C138"/>
    </row>
    <row r="139" spans="2:3">
      <c r="B139"/>
      <c r="C139"/>
    </row>
    <row r="140" spans="2:3">
      <c r="B140"/>
      <c r="C140"/>
    </row>
    <row r="141" spans="2:3">
      <c r="B141"/>
      <c r="C141"/>
    </row>
    <row r="142" spans="2:3">
      <c r="B142"/>
      <c r="C142"/>
    </row>
    <row r="143" spans="2:3">
      <c r="B143"/>
      <c r="C143"/>
    </row>
    <row r="144" spans="2:3">
      <c r="B144"/>
      <c r="C144"/>
    </row>
    <row r="145" spans="2:3">
      <c r="B145"/>
      <c r="C145"/>
    </row>
    <row r="146" spans="2:3">
      <c r="B146"/>
      <c r="C146"/>
    </row>
    <row r="147" spans="2:3">
      <c r="B147"/>
      <c r="C147"/>
    </row>
    <row r="148" spans="2:3">
      <c r="B148"/>
      <c r="C148"/>
    </row>
    <row r="149" spans="2:3">
      <c r="B149"/>
      <c r="C149"/>
    </row>
    <row r="150" spans="2:3">
      <c r="B150"/>
      <c r="C150"/>
    </row>
    <row r="151" spans="2:3">
      <c r="B151"/>
      <c r="C151"/>
    </row>
    <row r="152" spans="2:3">
      <c r="B152"/>
      <c r="C152"/>
    </row>
    <row r="153" spans="2:3">
      <c r="B153"/>
      <c r="C153"/>
    </row>
    <row r="154" spans="2:3">
      <c r="B154"/>
      <c r="C154"/>
    </row>
    <row r="155" spans="2:3">
      <c r="B155"/>
      <c r="C155"/>
    </row>
    <row r="156" spans="2:3">
      <c r="B156"/>
      <c r="C156"/>
    </row>
    <row r="157" spans="2:3">
      <c r="B157"/>
      <c r="C157"/>
    </row>
    <row r="158" spans="2:3">
      <c r="B158"/>
      <c r="C158"/>
    </row>
    <row r="159" spans="2:3">
      <c r="B159"/>
      <c r="C159"/>
    </row>
    <row r="160" spans="2:3">
      <c r="B160"/>
      <c r="C160"/>
    </row>
    <row r="161" spans="2:3">
      <c r="B161"/>
      <c r="C161"/>
    </row>
    <row r="162" spans="2:3">
      <c r="B162"/>
      <c r="C162"/>
    </row>
    <row r="163" spans="2:3">
      <c r="B163"/>
      <c r="C163"/>
    </row>
    <row r="164" spans="2:3">
      <c r="B164"/>
      <c r="C164"/>
    </row>
    <row r="165" spans="2:3">
      <c r="B165"/>
      <c r="C165"/>
    </row>
    <row r="166" spans="2:3">
      <c r="B166"/>
      <c r="C166"/>
    </row>
    <row r="167" spans="2:3">
      <c r="B167"/>
      <c r="C167"/>
    </row>
    <row r="168" spans="2:3">
      <c r="B168"/>
      <c r="C168"/>
    </row>
    <row r="169" spans="2:3">
      <c r="B169"/>
      <c r="C169"/>
    </row>
    <row r="170" spans="2:3">
      <c r="B170"/>
      <c r="C170"/>
    </row>
    <row r="171" spans="2:3">
      <c r="B171"/>
      <c r="C171"/>
    </row>
    <row r="172" spans="2:3">
      <c r="B172"/>
      <c r="C172"/>
    </row>
    <row r="173" spans="2:3">
      <c r="B173"/>
      <c r="C173"/>
    </row>
    <row r="174" spans="2:3">
      <c r="B174"/>
      <c r="C174"/>
    </row>
    <row r="175" spans="2:3">
      <c r="B175"/>
      <c r="C175"/>
    </row>
    <row r="176" spans="2:3">
      <c r="B176"/>
      <c r="C176"/>
    </row>
    <row r="177" spans="2:3">
      <c r="B177"/>
      <c r="C177"/>
    </row>
    <row r="178" spans="2:3">
      <c r="B178"/>
      <c r="C178"/>
    </row>
    <row r="179" spans="2:3">
      <c r="B179"/>
      <c r="C179"/>
    </row>
    <row r="180" spans="2:3">
      <c r="B180"/>
      <c r="C180"/>
    </row>
    <row r="181" spans="2:3">
      <c r="B181"/>
      <c r="C181"/>
    </row>
    <row r="182" spans="2:3">
      <c r="B182"/>
      <c r="C182"/>
    </row>
    <row r="183" spans="2:3">
      <c r="B183"/>
      <c r="C183"/>
    </row>
    <row r="184" spans="2:3">
      <c r="B184"/>
      <c r="C184"/>
    </row>
    <row r="185" spans="2:3">
      <c r="B185"/>
      <c r="C185"/>
    </row>
    <row r="186" spans="2:3">
      <c r="B186"/>
      <c r="C186"/>
    </row>
    <row r="187" spans="2:3">
      <c r="B187"/>
      <c r="C187"/>
    </row>
    <row r="188" spans="2:3">
      <c r="B188"/>
      <c r="C188"/>
    </row>
    <row r="189" spans="2:3">
      <c r="B189"/>
      <c r="C189"/>
    </row>
    <row r="190" spans="2:3">
      <c r="B190"/>
      <c r="C190"/>
    </row>
    <row r="191" spans="2:3">
      <c r="B191"/>
      <c r="C191"/>
    </row>
  </sheetData>
  <autoFilter xmlns:etc="http://www.wps.cn/officeDocument/2017/etCustomData" ref="A1:T101" etc:filterBottomFollowUsedRange="0">
    <extLst/>
  </autoFilter>
  <mergeCells count="3">
    <mergeCell ref="A1:Q1"/>
    <mergeCell ref="A101:B101"/>
    <mergeCell ref="C101:Q101"/>
  </mergeCells>
  <conditionalFormatting sqref="C4">
    <cfRule type="duplicateValues" priority="672"/>
    <cfRule type="duplicateValues" dxfId="0" priority="660"/>
  </conditionalFormatting>
  <conditionalFormatting sqref="C5">
    <cfRule type="duplicateValues" priority="671"/>
    <cfRule type="duplicateValues" dxfId="0" priority="659"/>
  </conditionalFormatting>
  <conditionalFormatting sqref="C6">
    <cfRule type="duplicateValues" priority="670"/>
    <cfRule type="duplicateValues" dxfId="0" priority="658"/>
  </conditionalFormatting>
  <conditionalFormatting sqref="C7">
    <cfRule type="duplicateValues" priority="669"/>
    <cfRule type="duplicateValues" dxfId="0" priority="657"/>
  </conditionalFormatting>
  <conditionalFormatting sqref="C8">
    <cfRule type="duplicateValues" priority="668"/>
    <cfRule type="duplicateValues" dxfId="0" priority="656"/>
  </conditionalFormatting>
  <conditionalFormatting sqref="C9">
    <cfRule type="duplicateValues" priority="667"/>
    <cfRule type="duplicateValues" dxfId="0" priority="655"/>
  </conditionalFormatting>
  <conditionalFormatting sqref="C10">
    <cfRule type="duplicateValues" dxfId="0" priority="770"/>
  </conditionalFormatting>
  <conditionalFormatting sqref="C11">
    <cfRule type="duplicateValues" dxfId="0" priority="302"/>
  </conditionalFormatting>
  <conditionalFormatting sqref="C12">
    <cfRule type="duplicateValues" dxfId="0" priority="769"/>
  </conditionalFormatting>
  <conditionalFormatting sqref="C13">
    <cfRule type="duplicateValues" dxfId="0" priority="138"/>
  </conditionalFormatting>
  <conditionalFormatting sqref="C14">
    <cfRule type="duplicateValues" dxfId="0" priority="768"/>
  </conditionalFormatting>
  <conditionalFormatting sqref="C15">
    <cfRule type="duplicateValues" dxfId="0" priority="1083"/>
  </conditionalFormatting>
  <conditionalFormatting sqref="C16">
    <cfRule type="duplicateValues" dxfId="0" priority="3130"/>
    <cfRule type="duplicateValues" priority="3134"/>
  </conditionalFormatting>
  <conditionalFormatting sqref="C17">
    <cfRule type="duplicateValues" dxfId="0" priority="1552"/>
    <cfRule type="duplicateValues" priority="1562"/>
  </conditionalFormatting>
  <conditionalFormatting sqref="C18">
    <cfRule type="duplicateValues" dxfId="0" priority="754"/>
    <cfRule type="duplicateValues" priority="756"/>
  </conditionalFormatting>
  <conditionalFormatting sqref="C19">
    <cfRule type="duplicateValues" dxfId="0" priority="859"/>
    <cfRule type="duplicateValues" priority="861"/>
  </conditionalFormatting>
  <conditionalFormatting sqref="C20">
    <cfRule type="duplicateValues" dxfId="0" priority="862"/>
    <cfRule type="duplicateValues" priority="874"/>
  </conditionalFormatting>
  <conditionalFormatting sqref="C21">
    <cfRule type="duplicateValues" dxfId="0" priority="2670"/>
    <cfRule type="duplicateValues" priority="2701"/>
  </conditionalFormatting>
  <conditionalFormatting sqref="C22">
    <cfRule type="duplicateValues" dxfId="0" priority="1528"/>
    <cfRule type="duplicateValues" priority="1539"/>
  </conditionalFormatting>
  <conditionalFormatting sqref="C23">
    <cfRule type="duplicateValues" dxfId="0" priority="846"/>
    <cfRule type="duplicateValues" priority="847"/>
  </conditionalFormatting>
  <conditionalFormatting sqref="C24">
    <cfRule type="duplicateValues" dxfId="0" priority="974"/>
    <cfRule type="duplicateValues" priority="1073"/>
  </conditionalFormatting>
  <conditionalFormatting sqref="C25">
    <cfRule type="duplicateValues" dxfId="0" priority="975"/>
    <cfRule type="duplicateValues" priority="1074"/>
  </conditionalFormatting>
  <conditionalFormatting sqref="C26">
    <cfRule type="duplicateValues" dxfId="0" priority="969"/>
    <cfRule type="duplicateValues" priority="1068"/>
  </conditionalFormatting>
  <conditionalFormatting sqref="C27">
    <cfRule type="duplicateValues" dxfId="0" priority="973"/>
    <cfRule type="duplicateValues" priority="1072"/>
  </conditionalFormatting>
  <conditionalFormatting sqref="C28">
    <cfRule type="duplicateValues" dxfId="0" priority="972"/>
    <cfRule type="duplicateValues" priority="1071"/>
  </conditionalFormatting>
  <conditionalFormatting sqref="C29">
    <cfRule type="duplicateValues" dxfId="0" priority="970"/>
    <cfRule type="duplicateValues" priority="1069"/>
  </conditionalFormatting>
  <conditionalFormatting sqref="C30">
    <cfRule type="duplicateValues" dxfId="0" priority="968"/>
    <cfRule type="duplicateValues" priority="1067"/>
  </conditionalFormatting>
  <conditionalFormatting sqref="C32">
    <cfRule type="duplicateValues" dxfId="0" priority="215"/>
  </conditionalFormatting>
  <conditionalFormatting sqref="C33">
    <cfRule type="duplicateValues" dxfId="0" priority="214"/>
  </conditionalFormatting>
  <conditionalFormatting sqref="C34">
    <cfRule type="duplicateValues" dxfId="0" priority="213"/>
  </conditionalFormatting>
  <conditionalFormatting sqref="C35">
    <cfRule type="duplicateValues" dxfId="0" priority="212"/>
  </conditionalFormatting>
  <conditionalFormatting sqref="C36">
    <cfRule type="duplicateValues" dxfId="0" priority="211"/>
  </conditionalFormatting>
  <conditionalFormatting sqref="C37">
    <cfRule type="duplicateValues" dxfId="0" priority="210"/>
  </conditionalFormatting>
  <conditionalFormatting sqref="C38">
    <cfRule type="duplicateValues" dxfId="0" priority="209"/>
  </conditionalFormatting>
  <conditionalFormatting sqref="C39">
    <cfRule type="duplicateValues" dxfId="0" priority="208"/>
  </conditionalFormatting>
  <conditionalFormatting sqref="C40">
    <cfRule type="duplicateValues" dxfId="0" priority="207"/>
  </conditionalFormatting>
  <conditionalFormatting sqref="C43">
    <cfRule type="duplicateValues" dxfId="0" priority="892"/>
  </conditionalFormatting>
  <conditionalFormatting sqref="C44">
    <cfRule type="duplicateValues" dxfId="0" priority="889"/>
  </conditionalFormatting>
  <conditionalFormatting sqref="C45">
    <cfRule type="duplicateValues" dxfId="0" priority="888"/>
  </conditionalFormatting>
  <conditionalFormatting sqref="C46">
    <cfRule type="duplicateValues" dxfId="0" priority="388"/>
  </conditionalFormatting>
  <conditionalFormatting sqref="C47">
    <cfRule type="duplicateValues" dxfId="0" priority="887"/>
  </conditionalFormatting>
  <conditionalFormatting sqref="C48">
    <cfRule type="duplicateValues" dxfId="0" priority="886"/>
  </conditionalFormatting>
  <conditionalFormatting sqref="C49">
    <cfRule type="duplicateValues" dxfId="0" priority="885"/>
  </conditionalFormatting>
  <conditionalFormatting sqref="C50">
    <cfRule type="duplicateValues" dxfId="0" priority="884"/>
  </conditionalFormatting>
  <conditionalFormatting sqref="C52">
    <cfRule type="duplicateValues" dxfId="0" priority="967"/>
    <cfRule type="duplicateValues" priority="1066"/>
  </conditionalFormatting>
  <conditionalFormatting sqref="C53">
    <cfRule type="duplicateValues" dxfId="0" priority="966"/>
    <cfRule type="duplicateValues" priority="1065"/>
  </conditionalFormatting>
  <conditionalFormatting sqref="C54">
    <cfRule type="duplicateValues" dxfId="0" priority="2677"/>
    <cfRule type="duplicateValues" priority="2708"/>
  </conditionalFormatting>
  <conditionalFormatting sqref="C55">
    <cfRule type="duplicateValues" priority="129"/>
    <cfRule type="duplicateValues" dxfId="0" priority="123"/>
  </conditionalFormatting>
  <conditionalFormatting sqref="C56">
    <cfRule type="duplicateValues" priority="128"/>
    <cfRule type="duplicateValues" dxfId="0" priority="122"/>
  </conditionalFormatting>
  <conditionalFormatting sqref="C57">
    <cfRule type="duplicateValues" priority="127"/>
    <cfRule type="duplicateValues" dxfId="0" priority="121"/>
  </conditionalFormatting>
  <conditionalFormatting sqref="C58">
    <cfRule type="duplicateValues" priority="126"/>
    <cfRule type="duplicateValues" dxfId="0" priority="120"/>
  </conditionalFormatting>
  <conditionalFormatting sqref="C59">
    <cfRule type="duplicateValues" priority="125"/>
    <cfRule type="duplicateValues" dxfId="0" priority="119"/>
  </conditionalFormatting>
  <conditionalFormatting sqref="C60">
    <cfRule type="duplicateValues" priority="124"/>
    <cfRule type="duplicateValues" dxfId="0" priority="118"/>
  </conditionalFormatting>
  <conditionalFormatting sqref="C61">
    <cfRule type="duplicateValues" dxfId="0" priority="2664"/>
    <cfRule type="duplicateValues" priority="2695"/>
  </conditionalFormatting>
  <conditionalFormatting sqref="C62">
    <cfRule type="duplicateValues" dxfId="0" priority="2656"/>
    <cfRule type="duplicateValues" priority="2687"/>
  </conditionalFormatting>
  <conditionalFormatting sqref="C63">
    <cfRule type="duplicateValues" dxfId="0" priority="1281"/>
    <cfRule type="duplicateValues" priority="1413"/>
  </conditionalFormatting>
  <conditionalFormatting sqref="C64">
    <cfRule type="duplicateValues" dxfId="0" priority="687"/>
    <cfRule type="duplicateValues" priority="689"/>
  </conditionalFormatting>
  <conditionalFormatting sqref="C65">
    <cfRule type="duplicateValues" dxfId="0" priority="414"/>
    <cfRule type="duplicateValues" priority="570"/>
  </conditionalFormatting>
  <conditionalFormatting sqref="C66">
    <cfRule type="duplicateValues" dxfId="0" priority="413"/>
    <cfRule type="duplicateValues" priority="569"/>
  </conditionalFormatting>
  <conditionalFormatting sqref="C67">
    <cfRule type="duplicateValues" dxfId="0" priority="408"/>
    <cfRule type="duplicateValues" priority="564"/>
  </conditionalFormatting>
  <conditionalFormatting sqref="C68">
    <cfRule type="duplicateValues" dxfId="0" priority="407"/>
    <cfRule type="duplicateValues" priority="563"/>
  </conditionalFormatting>
  <conditionalFormatting sqref="C69">
    <cfRule type="duplicateValues" dxfId="0" priority="173"/>
    <cfRule type="duplicateValues" priority="177"/>
  </conditionalFormatting>
  <conditionalFormatting sqref="C70">
    <cfRule type="duplicateValues" dxfId="0" priority="172"/>
    <cfRule type="duplicateValues" priority="176"/>
  </conditionalFormatting>
  <conditionalFormatting sqref="C73">
    <cfRule type="duplicateValues" dxfId="0" priority="15"/>
  </conditionalFormatting>
  <conditionalFormatting sqref="C74">
    <cfRule type="duplicateValues" dxfId="0" priority="694"/>
  </conditionalFormatting>
  <conditionalFormatting sqref="C75">
    <cfRule type="duplicateValues" dxfId="0" priority="693"/>
  </conditionalFormatting>
  <conditionalFormatting sqref="C76">
    <cfRule type="duplicateValues" dxfId="0" priority="692"/>
  </conditionalFormatting>
  <conditionalFormatting sqref="C77">
    <cfRule type="duplicateValues" dxfId="0" priority="691"/>
  </conditionalFormatting>
  <conditionalFormatting sqref="C78">
    <cfRule type="duplicateValues" dxfId="0" priority="716"/>
  </conditionalFormatting>
  <conditionalFormatting sqref="C79">
    <cfRule type="duplicateValues" dxfId="0" priority="715"/>
  </conditionalFormatting>
  <conditionalFormatting sqref="C80">
    <cfRule type="duplicateValues" dxfId="0" priority="729"/>
  </conditionalFormatting>
  <conditionalFormatting sqref="C81">
    <cfRule type="duplicateValues" dxfId="0" priority="934"/>
  </conditionalFormatting>
  <conditionalFormatting sqref="C84">
    <cfRule type="duplicateValues" dxfId="0" priority="814"/>
  </conditionalFormatting>
  <conditionalFormatting sqref="C85">
    <cfRule type="duplicateValues" dxfId="0" priority="306"/>
  </conditionalFormatting>
  <conditionalFormatting sqref="C86">
    <cfRule type="duplicateValues" dxfId="0" priority="305"/>
  </conditionalFormatting>
  <conditionalFormatting sqref="C87">
    <cfRule type="duplicateValues" dxfId="0" priority="304"/>
  </conditionalFormatting>
  <conditionalFormatting sqref="C88">
    <cfRule type="duplicateValues" dxfId="0" priority="813"/>
  </conditionalFormatting>
  <conditionalFormatting sqref="C89">
    <cfRule type="duplicateValues" dxfId="0" priority="812"/>
  </conditionalFormatting>
  <conditionalFormatting sqref="C90">
    <cfRule type="duplicateValues" dxfId="0" priority="7"/>
  </conditionalFormatting>
  <conditionalFormatting sqref="C91">
    <cfRule type="duplicateValues" dxfId="0" priority="6"/>
  </conditionalFormatting>
  <conditionalFormatting sqref="C92">
    <cfRule type="duplicateValues" dxfId="0" priority="5"/>
  </conditionalFormatting>
  <conditionalFormatting sqref="C93">
    <cfRule type="duplicateValues" dxfId="0" priority="180"/>
  </conditionalFormatting>
  <conditionalFormatting sqref="C94">
    <cfRule type="duplicateValues" dxfId="0" priority="179"/>
  </conditionalFormatting>
  <conditionalFormatting sqref="C95">
    <cfRule type="duplicateValues" dxfId="0" priority="178"/>
  </conditionalFormatting>
  <conditionalFormatting sqref="C96">
    <cfRule type="duplicateValues" dxfId="0" priority="780"/>
  </conditionalFormatting>
  <conditionalFormatting sqref="C97">
    <cfRule type="duplicateValues" dxfId="0" priority="782"/>
  </conditionalFormatting>
  <conditionalFormatting sqref="C98">
    <cfRule type="duplicateValues" dxfId="0" priority="781"/>
  </conditionalFormatting>
  <conditionalFormatting sqref="C99">
    <cfRule type="duplicateValues" dxfId="0" priority="779"/>
  </conditionalFormatting>
  <conditionalFormatting sqref="C101">
    <cfRule type="duplicateValues" priority="3392"/>
  </conditionalFormatting>
  <conditionalFormatting sqref="C$1:C$1048576">
    <cfRule type="duplicateValues" dxfId="0" priority="1"/>
  </conditionalFormatting>
  <conditionalFormatting sqref="C82:C83">
    <cfRule type="duplicateValues" dxfId="0" priority="2000"/>
  </conditionalFormatting>
  <conditionalFormatting sqref="C1:C2 C71 C100:C105 C192:C1048576">
    <cfRule type="duplicateValues" dxfId="0" priority="3182"/>
  </conditionalFormatting>
  <conditionalFormatting sqref="C1:C2 C10 C15:C17 C21:C22 C54 C61:C63 C71 C82:C83 C192:C1048576 C100:C105">
    <cfRule type="duplicateValues" dxfId="0" priority="1075"/>
  </conditionalFormatting>
  <conditionalFormatting sqref="C1:C2 C10 C15:C17 C24:C30 C21:C22 C52:C54 C61:C63 C71 C81:C83 C100:C105 C192:C1048576">
    <cfRule type="duplicateValues" dxfId="0" priority="932"/>
  </conditionalFormatting>
  <conditionalFormatting sqref="C1:C2 C16:C17 C21 C54 C61:C62 C71 C82:C83 C192:C1048576 C100:C105">
    <cfRule type="duplicateValues" dxfId="0" priority="1551"/>
  </conditionalFormatting>
  <conditionalFormatting sqref="C1:C2 C16 C21 C54 C61:C62 C71 C100:C105 C192:C1048576">
    <cfRule type="duplicateValues" dxfId="0" priority="2268"/>
  </conditionalFormatting>
  <conditionalFormatting sqref="C1:C2 C16:C17 C21:C22 C54 C61:C63 C71 C82:C83 C192:C1048576 C100:C105">
    <cfRule type="duplicateValues" dxfId="0" priority="1110"/>
  </conditionalFormatting>
  <conditionalFormatting sqref="C1:C2 C16 C21 C54 C61:C62 C71 C82:C83 C192:C1048576 C100:C105">
    <cfRule type="duplicateValues" dxfId="0" priority="1574"/>
  </conditionalFormatting>
  <conditionalFormatting sqref="C1:C2 C10 C15:C17 C24:C31 C21:C22 C41:C42 C51:C54 C61:C63 C71 C81:C83 C100:C105 C192:C1048576">
    <cfRule type="duplicateValues" dxfId="0" priority="896"/>
  </conditionalFormatting>
  <conditionalFormatting sqref="C1:C2 C10 C15:C17 C24:C31 C21:C22 C41:C45 C47:C54 C61:C63 C71 C81:C83 C100:C105 C192:C1048576">
    <cfRule type="duplicateValues" dxfId="0" priority="876"/>
  </conditionalFormatting>
  <conditionalFormatting sqref="C1:C12 C14:C54 C61:C72 C74:C89 C93:C1048576">
    <cfRule type="duplicateValues" dxfId="0" priority="139"/>
  </conditionalFormatting>
  <conditionalFormatting sqref="C1:C2 C4:C10 C12 C14:C31 C41:C45 C47:C54 C61:C68 C71 C74:C84 C88:C89 C96:C105 C192:C1048576">
    <cfRule type="duplicateValues" dxfId="0" priority="389"/>
  </conditionalFormatting>
  <conditionalFormatting sqref="C1:C2 C10 C12 C14:C31 C41:C45 C47:C54 C61:C63 C71 C81:C84 C88:C89 C192:C1048576 C96:C105">
    <cfRule type="duplicateValues" dxfId="0" priority="751"/>
  </conditionalFormatting>
  <conditionalFormatting sqref="C1:C2 C10 C15:C17 C19:C31 C41:C45 C47:C54 C61:C63 C71 C81:C84 C88:C89 C96:C105 C192:C1048576">
    <cfRule type="duplicateValues" dxfId="0" priority="778"/>
  </conditionalFormatting>
  <conditionalFormatting sqref="C1:C12 C14:C31 C41:C54 C61:C68 C71:C72 C74:C89 C96:C1048576">
    <cfRule type="duplicateValues" dxfId="0" priority="296"/>
  </conditionalFormatting>
  <conditionalFormatting sqref="C1:C10 C12 C14:C31 C41:C54 C61:C68 C71:C72 C74:C89 C96:C1048576">
    <cfRule type="duplicateValues" dxfId="0" priority="303"/>
  </conditionalFormatting>
  <conditionalFormatting sqref="C1:C2 C10 C12 C14:C31 C41:C45 C47:C54 C61:C63 C71 C74:C84 C88:C89 C192:C1048576 C96:C105">
    <cfRule type="duplicateValues" dxfId="0" priority="690"/>
  </conditionalFormatting>
  <conditionalFormatting sqref="C1:C12 C14:C54 C61:C68 C71:C72 C74:C89 C96:C1048576">
    <cfRule type="duplicateValues" dxfId="0" priority="205"/>
  </conditionalFormatting>
  <conditionalFormatting sqref="C1:C10 C12 C14:C31 C41:C54 C61:C68 C71:C72 C74:C84 C88:C89 C96:C1048576">
    <cfRule type="duplicateValues" dxfId="0" priority="322"/>
  </conditionalFormatting>
  <conditionalFormatting sqref="C2 C100">
    <cfRule type="duplicateValues" priority="3397"/>
  </conditionalFormatting>
  <conditionalFormatting sqref="C2 C100:C101">
    <cfRule type="duplicateValues" priority="3391"/>
  </conditionalFormatting>
  <conditionalFormatting sqref="C2 C71 C100:C101">
    <cfRule type="duplicateValues" priority="3183"/>
  </conditionalFormatting>
  <pageMargins left="0.236111111111111" right="0.275" top="0.590277777777778" bottom="0.118055555555556" header="0.5" footer="0.5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295"/>
  <sheetViews>
    <sheetView zoomScale="115" zoomScaleNormal="115" workbookViewId="0">
      <selection activeCell="F22" sqref="F22"/>
    </sheetView>
  </sheetViews>
  <sheetFormatPr defaultColWidth="8.88333333333333" defaultRowHeight="14.25"/>
  <cols>
    <col min="1" max="1" width="13.0333333333333" style="17" customWidth="1"/>
    <col min="2" max="2" width="8.88333333333333" style="17"/>
    <col min="3" max="3" width="7.10833333333333" style="18" customWidth="1"/>
    <col min="4" max="22" width="4.55833333333333" customWidth="1"/>
    <col min="23" max="23" width="4.55833333333333" style="19" customWidth="1"/>
    <col min="24" max="24" width="4.55833333333333" style="20" customWidth="1"/>
    <col min="25" max="34" width="4.55833333333333" customWidth="1"/>
    <col min="39" max="39" width="13.8" customWidth="1"/>
    <col min="40" max="40" width="10.2166666666667" customWidth="1"/>
  </cols>
  <sheetData>
    <row r="1" spans="1:43">
      <c r="A1" s="21" t="s">
        <v>138</v>
      </c>
      <c r="B1" s="21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3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L1">
        <v>2025</v>
      </c>
      <c r="AM1">
        <v>2024</v>
      </c>
      <c r="AN1">
        <v>10</v>
      </c>
    </row>
    <row r="2" spans="1:43">
      <c r="A2" s="21" t="str">
        <f>AL1&amp;"年"&amp;AN1&amp;"月"&amp;"("&amp;TEXT(DATE(AL1,AN1,1),"mm月dd日")&amp;"-"&amp;TEXT(EOMONTH(DATE(AL1,AN1,1),0),"mm月dd日")&amp;")"&amp;AJ1&amp;AJ2&amp;"考勤表"</f>
        <v>2025年10月(10月01日-10月31日)金属件厂焊接车间考勤表</v>
      </c>
      <c r="B2" s="21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3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t="s">
        <v>139</v>
      </c>
      <c r="AM2" t="s">
        <v>140</v>
      </c>
    </row>
    <row r="3" spans="1:43">
      <c r="A3" s="24" t="s">
        <v>141</v>
      </c>
      <c r="B3" s="24" t="s">
        <v>142</v>
      </c>
      <c r="C3" s="25" t="s">
        <v>143</v>
      </c>
      <c r="D3" s="26">
        <f t="shared" ref="D3:AE3" si="0">DATE($AL$1,$AN$1,1)+COLUMN(A:A)-1</f>
        <v>45931</v>
      </c>
      <c r="E3" s="26">
        <f t="shared" si="0"/>
        <v>45932</v>
      </c>
      <c r="F3" s="26">
        <f t="shared" si="0"/>
        <v>45933</v>
      </c>
      <c r="G3" s="26">
        <f t="shared" si="0"/>
        <v>45934</v>
      </c>
      <c r="H3" s="26">
        <f t="shared" si="0"/>
        <v>45935</v>
      </c>
      <c r="I3" s="26">
        <f t="shared" si="0"/>
        <v>45936</v>
      </c>
      <c r="J3" s="26">
        <f t="shared" si="0"/>
        <v>45937</v>
      </c>
      <c r="K3" s="26">
        <f t="shared" si="0"/>
        <v>45938</v>
      </c>
      <c r="L3" s="26">
        <f t="shared" si="0"/>
        <v>45939</v>
      </c>
      <c r="M3" s="26">
        <f t="shared" si="0"/>
        <v>45940</v>
      </c>
      <c r="N3" s="26">
        <f t="shared" si="0"/>
        <v>45941</v>
      </c>
      <c r="O3" s="26">
        <f t="shared" si="0"/>
        <v>45942</v>
      </c>
      <c r="P3" s="26">
        <f t="shared" si="0"/>
        <v>45943</v>
      </c>
      <c r="Q3" s="26">
        <f t="shared" si="0"/>
        <v>45944</v>
      </c>
      <c r="R3" s="26">
        <f t="shared" si="0"/>
        <v>45945</v>
      </c>
      <c r="S3" s="26">
        <f t="shared" si="0"/>
        <v>45946</v>
      </c>
      <c r="T3" s="26">
        <f t="shared" si="0"/>
        <v>45947</v>
      </c>
      <c r="U3" s="26">
        <f t="shared" si="0"/>
        <v>45948</v>
      </c>
      <c r="V3" s="26">
        <f t="shared" si="0"/>
        <v>45949</v>
      </c>
      <c r="W3" s="27">
        <f t="shared" si="0"/>
        <v>45950</v>
      </c>
      <c r="X3" s="28">
        <f t="shared" si="0"/>
        <v>45951</v>
      </c>
      <c r="Y3" s="26">
        <f t="shared" si="0"/>
        <v>45952</v>
      </c>
      <c r="Z3" s="26">
        <f t="shared" si="0"/>
        <v>45953</v>
      </c>
      <c r="AA3" s="26">
        <f t="shared" si="0"/>
        <v>45954</v>
      </c>
      <c r="AB3" s="26">
        <f t="shared" si="0"/>
        <v>45955</v>
      </c>
      <c r="AC3" s="26">
        <f t="shared" si="0"/>
        <v>45956</v>
      </c>
      <c r="AD3" s="26">
        <f t="shared" si="0"/>
        <v>45957</v>
      </c>
      <c r="AE3" s="26">
        <f t="shared" si="0"/>
        <v>45958</v>
      </c>
      <c r="AF3" s="26">
        <f>IF(DAY(DATE($AL$1,$AN$1,1)+COLUMN(AC:AC)-1)&lt;5,"",DATE($AL$1,$AN$1,1)+COLUMN(AC:AC)-1)</f>
        <v>45959</v>
      </c>
      <c r="AG3" s="26">
        <f>IF(DAY(DATE($AL$1,$AN$1,1)+COLUMN(AD:AD)-1)&lt;5,"",DATE($AL$1,$AN$1,1)+COLUMN(AD:AD)-1)</f>
        <v>45960</v>
      </c>
      <c r="AH3" s="26">
        <f>IF(DAY(DATE($AL$1,$AN$1,1)+COLUMN(AE:AE)-1)&lt;5,"",DATE($AL$1,$AN$1,1)+COLUMN(AE:AE)-1)</f>
        <v>45961</v>
      </c>
      <c r="AI3" s="25" t="s">
        <v>144</v>
      </c>
      <c r="AJ3" s="25" t="s">
        <v>145</v>
      </c>
      <c r="AK3" s="25" t="s">
        <v>146</v>
      </c>
      <c r="AL3" s="25"/>
      <c r="AM3" s="25" t="s">
        <v>147</v>
      </c>
      <c r="AN3" s="25" t="s">
        <v>148</v>
      </c>
      <c r="AO3" s="25" t="s">
        <v>149</v>
      </c>
      <c r="AP3" s="25" t="s">
        <v>150</v>
      </c>
      <c r="AQ3" s="25"/>
    </row>
    <row r="4" spans="1:43">
      <c r="A4" s="24" t="s">
        <v>3</v>
      </c>
      <c r="B4" s="24"/>
      <c r="C4" s="25"/>
      <c r="D4" s="25" t="str">
        <f t="shared" ref="D4:AH4" si="1">TEXT(D3,"aaa")</f>
        <v>三</v>
      </c>
      <c r="E4" s="25" t="str">
        <f t="shared" si="1"/>
        <v>四</v>
      </c>
      <c r="F4" s="25" t="str">
        <f t="shared" si="1"/>
        <v>五</v>
      </c>
      <c r="G4" s="25" t="str">
        <f t="shared" si="1"/>
        <v>六</v>
      </c>
      <c r="H4" s="25" t="str">
        <f t="shared" si="1"/>
        <v>日</v>
      </c>
      <c r="I4" s="25" t="str">
        <f t="shared" si="1"/>
        <v>一</v>
      </c>
      <c r="J4" s="25" t="str">
        <f t="shared" si="1"/>
        <v>二</v>
      </c>
      <c r="K4" s="25" t="str">
        <f t="shared" si="1"/>
        <v>三</v>
      </c>
      <c r="L4" s="25" t="str">
        <f t="shared" si="1"/>
        <v>四</v>
      </c>
      <c r="M4" s="25" t="str">
        <f t="shared" si="1"/>
        <v>五</v>
      </c>
      <c r="N4" s="25" t="str">
        <f t="shared" si="1"/>
        <v>六</v>
      </c>
      <c r="O4" s="25" t="str">
        <f t="shared" si="1"/>
        <v>日</v>
      </c>
      <c r="P4" s="25" t="str">
        <f t="shared" si="1"/>
        <v>一</v>
      </c>
      <c r="Q4" s="25" t="str">
        <f t="shared" si="1"/>
        <v>二</v>
      </c>
      <c r="R4" s="25" t="str">
        <f t="shared" si="1"/>
        <v>三</v>
      </c>
      <c r="S4" s="25" t="str">
        <f t="shared" si="1"/>
        <v>四</v>
      </c>
      <c r="T4" s="25" t="str">
        <f t="shared" si="1"/>
        <v>五</v>
      </c>
      <c r="U4" s="25" t="str">
        <f t="shared" si="1"/>
        <v>六</v>
      </c>
      <c r="V4" s="25" t="str">
        <f t="shared" si="1"/>
        <v>日</v>
      </c>
      <c r="W4" s="29" t="str">
        <f t="shared" si="1"/>
        <v>一</v>
      </c>
      <c r="X4" s="30" t="str">
        <f t="shared" si="1"/>
        <v>二</v>
      </c>
      <c r="Y4" s="25" t="str">
        <f t="shared" si="1"/>
        <v>三</v>
      </c>
      <c r="Z4" s="25" t="str">
        <f t="shared" si="1"/>
        <v>四</v>
      </c>
      <c r="AA4" s="25" t="str">
        <f t="shared" si="1"/>
        <v>五</v>
      </c>
      <c r="AB4" s="25" t="str">
        <f t="shared" si="1"/>
        <v>六</v>
      </c>
      <c r="AC4" s="25" t="str">
        <f t="shared" si="1"/>
        <v>日</v>
      </c>
      <c r="AD4" s="25" t="str">
        <f t="shared" si="1"/>
        <v>一</v>
      </c>
      <c r="AE4" s="25" t="str">
        <f t="shared" si="1"/>
        <v>二</v>
      </c>
      <c r="AF4" s="25" t="str">
        <f t="shared" si="1"/>
        <v>三</v>
      </c>
      <c r="AG4" s="25" t="str">
        <f t="shared" si="1"/>
        <v>四</v>
      </c>
      <c r="AH4" s="25" t="str">
        <f t="shared" si="1"/>
        <v>五</v>
      </c>
      <c r="AI4" s="25"/>
      <c r="AJ4" s="25"/>
      <c r="AK4" s="25" t="s">
        <v>151</v>
      </c>
      <c r="AL4" s="25" t="s">
        <v>152</v>
      </c>
      <c r="AM4" s="25"/>
      <c r="AN4" s="25"/>
      <c r="AO4" s="25"/>
      <c r="AP4" s="25"/>
      <c r="AQ4" s="25"/>
    </row>
    <row r="5" spans="1:43">
      <c r="A5" s="31" t="s">
        <v>75</v>
      </c>
      <c r="B5" s="31" t="s">
        <v>74</v>
      </c>
      <c r="C5" s="31" t="s">
        <v>74</v>
      </c>
      <c r="D5" s="31"/>
      <c r="E5" s="31">
        <v>4</v>
      </c>
      <c r="F5" s="31">
        <v>4</v>
      </c>
      <c r="G5" s="31">
        <v>4</v>
      </c>
      <c r="H5" s="31">
        <v>4</v>
      </c>
      <c r="I5" s="32">
        <v>4</v>
      </c>
      <c r="J5" s="31">
        <v>4</v>
      </c>
      <c r="K5" s="31">
        <v>4</v>
      </c>
      <c r="L5" s="31">
        <v>4</v>
      </c>
      <c r="M5" s="31">
        <v>4</v>
      </c>
      <c r="N5" s="31">
        <v>4</v>
      </c>
      <c r="O5" s="31">
        <v>4</v>
      </c>
      <c r="P5" s="31">
        <v>4</v>
      </c>
      <c r="Q5" s="31">
        <v>4</v>
      </c>
      <c r="R5" s="31">
        <v>4</v>
      </c>
      <c r="S5" s="31">
        <v>4</v>
      </c>
      <c r="T5" s="31">
        <v>4</v>
      </c>
      <c r="U5" s="32"/>
      <c r="V5" s="31">
        <v>4</v>
      </c>
      <c r="W5" s="31">
        <v>4</v>
      </c>
      <c r="X5" s="31">
        <v>4</v>
      </c>
      <c r="Y5" s="31">
        <v>4</v>
      </c>
      <c r="Z5" s="31">
        <v>4</v>
      </c>
      <c r="AA5" s="31">
        <v>4</v>
      </c>
      <c r="AB5" s="31">
        <v>4</v>
      </c>
      <c r="AC5" s="31">
        <v>4</v>
      </c>
      <c r="AD5" s="31">
        <v>4</v>
      </c>
      <c r="AE5" s="31">
        <v>4</v>
      </c>
      <c r="AF5" s="32"/>
      <c r="AG5" s="31">
        <v>4</v>
      </c>
      <c r="AH5" s="32"/>
      <c r="AI5" s="25">
        <f>IF(A5="","",COUNTIF(D5:AH6,"&gt;2")/2)</f>
        <v>26.5</v>
      </c>
      <c r="AJ5" s="25" cm="1">
        <f t="array" ref="AJ5">SUMPRODUCT(IFERROR((IFERROR(WEEKDAY($D$3:$AH$3,2),999)&lt;6)*D5:AH6,0))</f>
        <v>156</v>
      </c>
      <c r="AK5" s="25" cm="1">
        <f t="array" ref="AK5">SUMPRODUCT((IFERROR(WEEKDAY($D$3:$AH$3,2),999)&lt;6)*D7:AH7)</f>
        <v>0</v>
      </c>
      <c r="AL5" s="25" cm="1">
        <f t="array" ref="AL5">SUMPRODUCT(IFERROR((IFERROR(WEEKDAY($D$3:$AH$3,2),0)&gt;5)*D5:AH7,0))</f>
        <v>56</v>
      </c>
      <c r="AM5" s="25">
        <f>IFERROR(SUM(AJ5:AL7),"")</f>
        <v>212</v>
      </c>
      <c r="AN5" s="25" t="s">
        <v>153</v>
      </c>
      <c r="AO5" s="25" cm="1">
        <f t="array" ref="AO5">SUMPRODUCT((IFERROR((D5:AH5+D6:AH6+D7:AH7),0)&gt;8)*1,IFERROR((D5:AH5+D6:AH6+D7:AH7-8),0))</f>
        <v>0</v>
      </c>
      <c r="AP5" s="25">
        <f>SUM(D5:AH7)-AO5</f>
        <v>212</v>
      </c>
      <c r="AQ5" s="25">
        <f>AM5-AO5-AP5</f>
        <v>0</v>
      </c>
    </row>
    <row r="6" spans="1:43">
      <c r="A6" s="31"/>
      <c r="B6" s="31"/>
      <c r="C6" s="31"/>
      <c r="D6" s="31"/>
      <c r="E6" s="31">
        <v>4</v>
      </c>
      <c r="F6" s="31">
        <v>4</v>
      </c>
      <c r="G6" s="31">
        <v>4</v>
      </c>
      <c r="H6" s="31">
        <v>4</v>
      </c>
      <c r="I6" s="32"/>
      <c r="J6" s="31">
        <v>4</v>
      </c>
      <c r="K6" s="31">
        <v>4</v>
      </c>
      <c r="L6" s="31">
        <v>4</v>
      </c>
      <c r="M6" s="31">
        <v>4</v>
      </c>
      <c r="N6" s="31">
        <v>4</v>
      </c>
      <c r="O6" s="31">
        <v>4</v>
      </c>
      <c r="P6" s="31">
        <v>4</v>
      </c>
      <c r="Q6" s="31">
        <v>4</v>
      </c>
      <c r="R6" s="31">
        <v>4</v>
      </c>
      <c r="S6" s="31">
        <v>4</v>
      </c>
      <c r="T6" s="31">
        <v>4</v>
      </c>
      <c r="U6" s="32"/>
      <c r="V6" s="31">
        <v>4</v>
      </c>
      <c r="W6" s="31">
        <v>4</v>
      </c>
      <c r="X6" s="31">
        <v>4</v>
      </c>
      <c r="Y6" s="31">
        <v>4</v>
      </c>
      <c r="Z6" s="31">
        <v>4</v>
      </c>
      <c r="AA6" s="31">
        <v>4</v>
      </c>
      <c r="AB6" s="31">
        <v>4</v>
      </c>
      <c r="AC6" s="31">
        <v>4</v>
      </c>
      <c r="AD6" s="31">
        <v>4</v>
      </c>
      <c r="AE6" s="31">
        <v>4</v>
      </c>
      <c r="AF6" s="32"/>
      <c r="AG6" s="31">
        <v>4</v>
      </c>
      <c r="AH6" s="32"/>
      <c r="AI6" s="25"/>
      <c r="AJ6" s="25"/>
      <c r="AK6" s="25"/>
      <c r="AL6" s="25"/>
      <c r="AM6" s="25"/>
      <c r="AN6" s="25"/>
      <c r="AO6" s="25"/>
      <c r="AP6" s="25"/>
      <c r="AQ6" s="25"/>
    </row>
    <row r="7" spans="1:43">
      <c r="A7" s="33" t="s">
        <v>154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25"/>
      <c r="AJ7" s="25"/>
      <c r="AK7" s="25"/>
      <c r="AL7" s="25"/>
      <c r="AM7" s="25"/>
      <c r="AN7" s="25"/>
      <c r="AO7" s="25"/>
      <c r="AP7" s="25"/>
      <c r="AQ7" s="25"/>
    </row>
    <row r="8" ht="20.25" spans="1:43">
      <c r="A8" s="34" t="s">
        <v>113</v>
      </c>
      <c r="B8" s="34" t="s">
        <v>101</v>
      </c>
      <c r="C8" s="35" t="s">
        <v>155</v>
      </c>
      <c r="D8" s="36">
        <v>4</v>
      </c>
      <c r="E8" s="37">
        <v>4</v>
      </c>
      <c r="F8" s="36">
        <v>4</v>
      </c>
      <c r="G8" s="37">
        <v>4</v>
      </c>
      <c r="H8" s="37"/>
      <c r="I8" s="37"/>
      <c r="J8" s="37">
        <v>4</v>
      </c>
      <c r="K8" s="37">
        <v>4</v>
      </c>
      <c r="L8" s="37">
        <v>4</v>
      </c>
      <c r="M8" s="36">
        <v>4</v>
      </c>
      <c r="N8" s="36">
        <v>4</v>
      </c>
      <c r="O8" s="37">
        <v>4</v>
      </c>
      <c r="P8" s="37">
        <v>4</v>
      </c>
      <c r="Q8" s="37">
        <v>4</v>
      </c>
      <c r="R8" s="36">
        <v>4</v>
      </c>
      <c r="S8" s="37">
        <v>4</v>
      </c>
      <c r="T8" s="36">
        <v>4</v>
      </c>
      <c r="U8" s="37">
        <v>4</v>
      </c>
      <c r="V8" s="36">
        <v>4</v>
      </c>
      <c r="W8" s="36">
        <v>4</v>
      </c>
      <c r="X8" s="37">
        <v>4</v>
      </c>
      <c r="Y8" s="37">
        <v>4</v>
      </c>
      <c r="Z8" s="37">
        <v>4</v>
      </c>
      <c r="AA8" s="37">
        <v>4</v>
      </c>
      <c r="AB8" s="37">
        <v>4</v>
      </c>
      <c r="AC8" s="37">
        <v>4</v>
      </c>
      <c r="AD8" s="37">
        <v>4</v>
      </c>
      <c r="AE8" s="36">
        <v>4</v>
      </c>
      <c r="AF8" s="37">
        <v>4</v>
      </c>
      <c r="AG8" s="37">
        <v>4</v>
      </c>
      <c r="AH8" s="36">
        <v>4</v>
      </c>
      <c r="AI8" s="25">
        <f>IF(A8="","",COUNTIF(D8:AH9,"&gt;2")/2)</f>
        <v>29</v>
      </c>
      <c r="AJ8" s="25" cm="1">
        <f t="array" ref="AJ8">SUMPRODUCT(IFERROR((IFERROR(WEEKDAY($D$3:$AH$3,2),999)&lt;6)*D8:AH9,0))</f>
        <v>177</v>
      </c>
      <c r="AK8" s="25" cm="1">
        <f t="array" ref="AK8">SUMPRODUCT((IFERROR(WEEKDAY($D$3:$AH$3,2),999)&lt;6)*D10:AH10)</f>
        <v>73</v>
      </c>
      <c r="AL8" s="25" cm="1">
        <f t="array" ref="AL8">SUMPRODUCT(IFERROR((IFERROR(WEEKDAY($D$3:$AH$3,2),0)&gt;5)*D8:AH10,0))</f>
        <v>80</v>
      </c>
      <c r="AM8" s="25">
        <f>IFERROR(SUM(AJ8:AL10),"")</f>
        <v>330</v>
      </c>
      <c r="AN8" s="25" t="s">
        <v>153</v>
      </c>
      <c r="AO8" s="25" cm="1">
        <f t="array" ref="AO8">SUMPRODUCT((IFERROR((D8:AH8+D9:AH9+D10:AH10),0)&gt;8)*1,IFERROR((D8:AH8+D9:AH9+D10:AH10-8),0))</f>
        <v>98</v>
      </c>
      <c r="AP8" s="25">
        <f>SUM(D8:AH10)-AO8</f>
        <v>232</v>
      </c>
      <c r="AQ8" s="25">
        <f>AM8-AO8-AP8</f>
        <v>0</v>
      </c>
    </row>
    <row r="9" ht="20.25" spans="1:43">
      <c r="A9" s="34"/>
      <c r="B9" s="34"/>
      <c r="C9" s="35" t="s">
        <v>156</v>
      </c>
      <c r="D9" s="36">
        <v>4</v>
      </c>
      <c r="E9" s="37">
        <v>4</v>
      </c>
      <c r="F9" s="36">
        <v>4</v>
      </c>
      <c r="G9" s="37">
        <v>4</v>
      </c>
      <c r="H9" s="37"/>
      <c r="I9" s="37"/>
      <c r="J9" s="37">
        <v>4</v>
      </c>
      <c r="K9" s="37">
        <v>4</v>
      </c>
      <c r="L9" s="37">
        <v>4</v>
      </c>
      <c r="M9" s="36">
        <v>4</v>
      </c>
      <c r="N9" s="36">
        <v>4</v>
      </c>
      <c r="O9" s="37">
        <v>4.5</v>
      </c>
      <c r="P9" s="37">
        <v>4</v>
      </c>
      <c r="Q9" s="37">
        <v>4</v>
      </c>
      <c r="R9" s="36">
        <v>4</v>
      </c>
      <c r="S9" s="37">
        <v>4</v>
      </c>
      <c r="T9" s="36">
        <v>4</v>
      </c>
      <c r="U9" s="37">
        <v>4</v>
      </c>
      <c r="V9" s="36">
        <v>4</v>
      </c>
      <c r="W9" s="36">
        <v>4</v>
      </c>
      <c r="X9" s="37">
        <v>4</v>
      </c>
      <c r="Y9" s="37">
        <v>4</v>
      </c>
      <c r="Z9" s="37">
        <v>4</v>
      </c>
      <c r="AA9" s="37">
        <v>4</v>
      </c>
      <c r="AB9" s="37">
        <v>4</v>
      </c>
      <c r="AC9" s="37">
        <v>4</v>
      </c>
      <c r="AD9" s="37">
        <v>4</v>
      </c>
      <c r="AE9" s="36">
        <v>4</v>
      </c>
      <c r="AF9" s="37">
        <v>4</v>
      </c>
      <c r="AG9" s="37">
        <v>5</v>
      </c>
      <c r="AH9" s="36">
        <v>4</v>
      </c>
      <c r="AI9" s="25"/>
      <c r="AJ9" s="25"/>
      <c r="AK9" s="25"/>
      <c r="AL9" s="25"/>
      <c r="AM9" s="25"/>
      <c r="AN9" s="25"/>
      <c r="AO9" s="25"/>
      <c r="AP9" s="25"/>
      <c r="AQ9" s="25"/>
    </row>
    <row r="10" ht="20.25" spans="1:43">
      <c r="A10" s="38"/>
      <c r="B10" s="38"/>
      <c r="C10" s="39" t="s">
        <v>154</v>
      </c>
      <c r="D10" s="36">
        <v>3</v>
      </c>
      <c r="E10" s="36">
        <v>2</v>
      </c>
      <c r="F10" s="36">
        <v>1.5</v>
      </c>
      <c r="G10" s="36">
        <v>3.5</v>
      </c>
      <c r="H10" s="37"/>
      <c r="I10" s="37"/>
      <c r="J10" s="37">
        <v>4.5</v>
      </c>
      <c r="K10" s="37">
        <v>3.5</v>
      </c>
      <c r="L10" s="37">
        <v>3.5</v>
      </c>
      <c r="M10" s="36">
        <v>2</v>
      </c>
      <c r="N10" s="36">
        <v>4</v>
      </c>
      <c r="O10" s="36">
        <v>3</v>
      </c>
      <c r="P10" s="37">
        <v>1.5</v>
      </c>
      <c r="Q10" s="37">
        <v>3</v>
      </c>
      <c r="R10" s="36">
        <v>4</v>
      </c>
      <c r="S10" s="36">
        <v>2.5</v>
      </c>
      <c r="T10" s="36">
        <v>0.5</v>
      </c>
      <c r="U10" s="37">
        <v>2.5</v>
      </c>
      <c r="V10" s="36">
        <v>0</v>
      </c>
      <c r="W10" s="36">
        <v>2</v>
      </c>
      <c r="X10" s="37">
        <v>4</v>
      </c>
      <c r="Y10" s="37">
        <v>4</v>
      </c>
      <c r="Z10" s="40">
        <v>5.5</v>
      </c>
      <c r="AA10" s="37">
        <v>5</v>
      </c>
      <c r="AB10" s="37">
        <v>5.5</v>
      </c>
      <c r="AC10" s="37">
        <v>5</v>
      </c>
      <c r="AD10" s="37">
        <v>6.5</v>
      </c>
      <c r="AE10" s="36">
        <v>4</v>
      </c>
      <c r="AF10" s="37">
        <v>5.5</v>
      </c>
      <c r="AG10" s="36">
        <v>5</v>
      </c>
      <c r="AH10" s="36">
        <v>0</v>
      </c>
      <c r="AI10" s="25"/>
      <c r="AJ10" s="25"/>
      <c r="AK10" s="25"/>
      <c r="AL10" s="25"/>
      <c r="AM10" s="25"/>
      <c r="AN10" s="25"/>
      <c r="AO10" s="25"/>
      <c r="AP10" s="25"/>
      <c r="AQ10" s="25"/>
    </row>
    <row r="11" ht="20.25" spans="1:43">
      <c r="A11" s="34" t="s">
        <v>114</v>
      </c>
      <c r="B11" s="34" t="s">
        <v>101</v>
      </c>
      <c r="C11" s="35" t="s">
        <v>155</v>
      </c>
      <c r="D11" s="36">
        <v>4</v>
      </c>
      <c r="E11" s="37">
        <v>4</v>
      </c>
      <c r="F11" s="36">
        <v>4</v>
      </c>
      <c r="G11" s="37">
        <v>4</v>
      </c>
      <c r="H11" s="37"/>
      <c r="I11" s="37"/>
      <c r="J11" s="37">
        <v>4</v>
      </c>
      <c r="K11" s="37">
        <v>4</v>
      </c>
      <c r="L11" s="37">
        <v>4</v>
      </c>
      <c r="M11" s="36">
        <v>4</v>
      </c>
      <c r="N11" s="37">
        <v>4</v>
      </c>
      <c r="O11" s="37">
        <v>4</v>
      </c>
      <c r="P11" s="37">
        <v>4</v>
      </c>
      <c r="Q11" s="37">
        <v>4</v>
      </c>
      <c r="R11" s="36">
        <v>4</v>
      </c>
      <c r="S11" s="37">
        <v>4</v>
      </c>
      <c r="T11" s="36">
        <v>4</v>
      </c>
      <c r="U11" s="37">
        <v>4</v>
      </c>
      <c r="V11" s="36">
        <v>4</v>
      </c>
      <c r="W11" s="36">
        <v>4</v>
      </c>
      <c r="X11" s="37">
        <v>4</v>
      </c>
      <c r="Y11" s="37">
        <v>4</v>
      </c>
      <c r="Z11" s="37">
        <v>4</v>
      </c>
      <c r="AA11" s="37">
        <v>4</v>
      </c>
      <c r="AB11" s="37">
        <v>4</v>
      </c>
      <c r="AC11" s="37"/>
      <c r="AD11" s="37">
        <v>4</v>
      </c>
      <c r="AE11" s="36">
        <v>4</v>
      </c>
      <c r="AF11" s="37">
        <v>4</v>
      </c>
      <c r="AG11" s="37">
        <v>4</v>
      </c>
      <c r="AH11" s="36">
        <v>4</v>
      </c>
      <c r="AI11" s="25">
        <f>IF(A11="","",COUNTIF(D11:AH12,"&gt;2")/2)</f>
        <v>28</v>
      </c>
      <c r="AJ11" s="25" cm="1">
        <f t="array" ref="AJ11">SUMPRODUCT(IFERROR((IFERROR(WEEKDAY($D$3:$AH$3,2),999)&lt;6)*D11:AH12,0))</f>
        <v>177</v>
      </c>
      <c r="AK11" s="25" cm="1">
        <f t="array" ref="AK11">SUMPRODUCT((IFERROR(WEEKDAY($D$3:$AH$3,2),999)&lt;6)*D13:AH13)</f>
        <v>75.5</v>
      </c>
      <c r="AL11" s="25" cm="1">
        <f t="array" ref="AL11">SUMPRODUCT(IFERROR((IFERROR(WEEKDAY($D$3:$AH$3,2),0)&gt;5)*D11:AH13,0))</f>
        <v>67.5</v>
      </c>
      <c r="AM11" s="25">
        <f>IFERROR(SUM(AJ11:AL13),"")</f>
        <v>320</v>
      </c>
      <c r="AN11" s="25" t="s">
        <v>153</v>
      </c>
      <c r="AO11" s="25" cm="1">
        <f t="array" ref="AO11">SUMPRODUCT((IFERROR((D11:AH11+D12:AH12+D13:AH13),0)&gt;8)*1,IFERROR((D11:AH11+D12:AH12+D13:AH13-8),0))</f>
        <v>96</v>
      </c>
      <c r="AP11" s="25">
        <f>SUM(D11:AH13)-AO11</f>
        <v>224</v>
      </c>
      <c r="AQ11" s="25">
        <f>AM11-AO11-AP11</f>
        <v>0</v>
      </c>
    </row>
    <row r="12" ht="20.25" spans="1:43">
      <c r="A12" s="34"/>
      <c r="B12" s="34"/>
      <c r="C12" s="35" t="s">
        <v>156</v>
      </c>
      <c r="D12" s="36">
        <v>4</v>
      </c>
      <c r="E12" s="37">
        <v>4</v>
      </c>
      <c r="F12" s="36">
        <v>4</v>
      </c>
      <c r="G12" s="37">
        <v>4</v>
      </c>
      <c r="H12" s="37"/>
      <c r="I12" s="37"/>
      <c r="J12" s="37">
        <v>4</v>
      </c>
      <c r="K12" s="37">
        <v>4</v>
      </c>
      <c r="L12" s="37">
        <v>4</v>
      </c>
      <c r="M12" s="36">
        <v>4</v>
      </c>
      <c r="N12" s="37">
        <v>5</v>
      </c>
      <c r="O12" s="37">
        <v>5</v>
      </c>
      <c r="P12" s="37">
        <v>4</v>
      </c>
      <c r="Q12" s="37">
        <v>4</v>
      </c>
      <c r="R12" s="36">
        <v>4</v>
      </c>
      <c r="S12" s="37">
        <v>4</v>
      </c>
      <c r="T12" s="36">
        <v>4</v>
      </c>
      <c r="U12" s="37">
        <v>4</v>
      </c>
      <c r="V12" s="36">
        <v>4</v>
      </c>
      <c r="W12" s="36">
        <v>4</v>
      </c>
      <c r="X12" s="37">
        <v>4</v>
      </c>
      <c r="Y12" s="37">
        <v>4</v>
      </c>
      <c r="Z12" s="37">
        <v>4</v>
      </c>
      <c r="AA12" s="37">
        <v>4</v>
      </c>
      <c r="AB12" s="37">
        <v>4</v>
      </c>
      <c r="AC12" s="37"/>
      <c r="AD12" s="37">
        <v>4</v>
      </c>
      <c r="AE12" s="36">
        <v>4</v>
      </c>
      <c r="AF12" s="37">
        <v>4</v>
      </c>
      <c r="AG12" s="37">
        <v>5</v>
      </c>
      <c r="AH12" s="36">
        <v>4</v>
      </c>
      <c r="AI12" s="25"/>
      <c r="AJ12" s="25"/>
      <c r="AK12" s="25"/>
      <c r="AL12" s="25"/>
      <c r="AM12" s="25"/>
      <c r="AN12" s="25"/>
      <c r="AO12" s="25"/>
      <c r="AP12" s="25"/>
      <c r="AQ12" s="25"/>
    </row>
    <row r="13" ht="20.25" spans="1:43">
      <c r="A13" s="38"/>
      <c r="B13" s="38"/>
      <c r="C13" s="39" t="s">
        <v>154</v>
      </c>
      <c r="D13" s="36">
        <v>3</v>
      </c>
      <c r="E13" s="36">
        <v>2</v>
      </c>
      <c r="F13" s="36">
        <v>1.5</v>
      </c>
      <c r="G13" s="36">
        <v>3.5</v>
      </c>
      <c r="H13" s="37"/>
      <c r="I13" s="37"/>
      <c r="J13" s="37">
        <v>4.5</v>
      </c>
      <c r="K13" s="37">
        <v>3.5</v>
      </c>
      <c r="L13" s="36">
        <v>3.5</v>
      </c>
      <c r="M13" s="36">
        <v>2</v>
      </c>
      <c r="N13" s="36">
        <v>3</v>
      </c>
      <c r="O13" s="36">
        <v>3</v>
      </c>
      <c r="P13" s="37">
        <v>1.5</v>
      </c>
      <c r="Q13" s="36">
        <v>3</v>
      </c>
      <c r="R13" s="36">
        <v>4</v>
      </c>
      <c r="S13" s="36">
        <v>2.5</v>
      </c>
      <c r="T13" s="36">
        <v>0.5</v>
      </c>
      <c r="U13" s="37">
        <v>2.5</v>
      </c>
      <c r="V13" s="36">
        <v>0</v>
      </c>
      <c r="W13" s="36">
        <v>2</v>
      </c>
      <c r="X13" s="37">
        <v>4</v>
      </c>
      <c r="Y13" s="37">
        <v>4</v>
      </c>
      <c r="Z13" s="40">
        <v>5.5</v>
      </c>
      <c r="AA13" s="37">
        <v>5</v>
      </c>
      <c r="AB13" s="37">
        <v>5.5</v>
      </c>
      <c r="AC13" s="37"/>
      <c r="AD13" s="37">
        <v>6.5</v>
      </c>
      <c r="AE13" s="37">
        <v>6.5</v>
      </c>
      <c r="AF13" s="37">
        <v>5.5</v>
      </c>
      <c r="AG13" s="36">
        <v>5</v>
      </c>
      <c r="AH13" s="36">
        <v>0</v>
      </c>
      <c r="AI13" s="25"/>
      <c r="AJ13" s="25"/>
      <c r="AK13" s="25"/>
      <c r="AL13" s="25"/>
      <c r="AM13" s="25"/>
      <c r="AN13" s="25"/>
      <c r="AO13" s="25"/>
      <c r="AP13" s="25"/>
      <c r="AQ13" s="25"/>
    </row>
    <row r="14" ht="20.25" spans="1:43">
      <c r="A14" s="41" t="s">
        <v>102</v>
      </c>
      <c r="B14" s="34" t="s">
        <v>101</v>
      </c>
      <c r="C14" s="42" t="s">
        <v>155</v>
      </c>
      <c r="D14" s="43">
        <v>4</v>
      </c>
      <c r="E14" s="43">
        <v>4</v>
      </c>
      <c r="F14" s="43">
        <v>4</v>
      </c>
      <c r="G14" s="43">
        <v>4</v>
      </c>
      <c r="H14" s="43"/>
      <c r="I14" s="43"/>
      <c r="J14" s="43">
        <v>4</v>
      </c>
      <c r="K14" s="43">
        <v>4</v>
      </c>
      <c r="L14" s="43">
        <v>4</v>
      </c>
      <c r="M14" s="43">
        <v>4</v>
      </c>
      <c r="N14" s="43">
        <v>4</v>
      </c>
      <c r="O14" s="43"/>
      <c r="P14" s="43">
        <v>4</v>
      </c>
      <c r="Q14" s="43">
        <v>4</v>
      </c>
      <c r="R14" s="43">
        <v>4</v>
      </c>
      <c r="S14" s="43">
        <v>4</v>
      </c>
      <c r="T14" s="43">
        <v>4</v>
      </c>
      <c r="U14" s="43">
        <v>4</v>
      </c>
      <c r="V14" s="43">
        <v>4</v>
      </c>
      <c r="W14" s="43">
        <v>4</v>
      </c>
      <c r="X14" s="43">
        <v>3.5</v>
      </c>
      <c r="Y14" s="43">
        <v>4</v>
      </c>
      <c r="Z14" s="43">
        <v>4</v>
      </c>
      <c r="AA14" s="43"/>
      <c r="AB14" s="43"/>
      <c r="AC14" s="43"/>
      <c r="AD14" s="43"/>
      <c r="AE14" s="43"/>
      <c r="AF14" s="43"/>
      <c r="AG14" s="43"/>
      <c r="AH14" s="43"/>
      <c r="AI14" s="25">
        <f>IF(A14="","",COUNTIF(D14:AH15,"&gt;2")/2)</f>
        <v>19.5</v>
      </c>
      <c r="AJ14" s="25" cm="1">
        <f t="array" ref="AJ14">SUMPRODUCT(IFERROR((IFERROR(WEEKDAY($D$3:$AH$3,2),999)&lt;6)*D14:AH15,0))</f>
        <v>123.5</v>
      </c>
      <c r="AK14" s="25" cm="1">
        <f t="array" ref="AK14">SUMPRODUCT((IFERROR(WEEKDAY($D$3:$AH$3,2),999)&lt;6)*D16:AH16)</f>
        <v>34</v>
      </c>
      <c r="AL14" s="25" cm="1">
        <f t="array" ref="AL14">SUMPRODUCT(IFERROR((IFERROR(WEEKDAY($D$3:$AH$3,2),0)&gt;5)*D14:AH16,0))</f>
        <v>42</v>
      </c>
      <c r="AM14" s="25">
        <f>IFERROR(SUM(AJ14:AL16),"")</f>
        <v>199.5</v>
      </c>
      <c r="AN14" s="25" t="s">
        <v>153</v>
      </c>
      <c r="AO14" s="25" cm="1">
        <f t="array" ref="AO14">SUMPRODUCT((IFERROR((D14:AH14+D15:AH15+D16:AH16),0)&gt;8)*1,IFERROR((D14:AH14+D15:AH15+D16:AH16-8),0))</f>
        <v>44</v>
      </c>
      <c r="AP14" s="25">
        <f>SUM(D14:AH16)-AO14</f>
        <v>155.5</v>
      </c>
      <c r="AQ14" s="25">
        <f>AM14-AO14-AP14</f>
        <v>0</v>
      </c>
    </row>
    <row r="15" ht="20.25" spans="1:43">
      <c r="A15" s="41"/>
      <c r="B15" s="34"/>
      <c r="C15" s="42" t="s">
        <v>156</v>
      </c>
      <c r="D15" s="43">
        <v>4</v>
      </c>
      <c r="E15" s="43">
        <v>4</v>
      </c>
      <c r="F15" s="43">
        <v>4</v>
      </c>
      <c r="G15" s="43">
        <v>4</v>
      </c>
      <c r="H15" s="43"/>
      <c r="I15" s="43"/>
      <c r="J15" s="43">
        <v>4</v>
      </c>
      <c r="K15" s="43">
        <v>4</v>
      </c>
      <c r="L15" s="43">
        <v>4</v>
      </c>
      <c r="M15" s="43">
        <v>4</v>
      </c>
      <c r="N15" s="43">
        <v>4</v>
      </c>
      <c r="O15" s="43"/>
      <c r="P15" s="43">
        <v>4</v>
      </c>
      <c r="Q15" s="43">
        <v>4</v>
      </c>
      <c r="R15" s="43">
        <v>4</v>
      </c>
      <c r="S15" s="43">
        <v>4</v>
      </c>
      <c r="T15" s="43">
        <v>4</v>
      </c>
      <c r="U15" s="43">
        <v>4</v>
      </c>
      <c r="V15" s="43">
        <v>4</v>
      </c>
      <c r="W15" s="43">
        <v>4</v>
      </c>
      <c r="X15" s="43"/>
      <c r="Y15" s="43">
        <v>4</v>
      </c>
      <c r="Z15" s="43">
        <v>4</v>
      </c>
      <c r="AA15" s="43"/>
      <c r="AB15" s="43"/>
      <c r="AC15" s="43"/>
      <c r="AD15" s="43"/>
      <c r="AE15" s="43"/>
      <c r="AF15" s="43"/>
      <c r="AG15" s="43"/>
      <c r="AH15" s="43"/>
      <c r="AI15" s="25"/>
      <c r="AJ15" s="25"/>
      <c r="AK15" s="25"/>
      <c r="AL15" s="25"/>
      <c r="AM15" s="25"/>
      <c r="AN15" s="25"/>
      <c r="AO15" s="25"/>
      <c r="AP15" s="25"/>
      <c r="AQ15" s="25"/>
    </row>
    <row r="16" ht="20.25" spans="1:43">
      <c r="A16" s="44"/>
      <c r="B16" s="38"/>
      <c r="C16" s="45" t="s">
        <v>154</v>
      </c>
      <c r="D16" s="43">
        <v>1</v>
      </c>
      <c r="E16" s="43">
        <v>2</v>
      </c>
      <c r="F16" s="43">
        <v>1.5</v>
      </c>
      <c r="G16" s="43">
        <v>3.5</v>
      </c>
      <c r="H16" s="43"/>
      <c r="I16" s="43"/>
      <c r="J16" s="43">
        <v>4.5</v>
      </c>
      <c r="K16" s="43">
        <v>3.5</v>
      </c>
      <c r="L16" s="43">
        <v>3.5</v>
      </c>
      <c r="M16" s="43">
        <v>2</v>
      </c>
      <c r="N16" s="43">
        <v>4</v>
      </c>
      <c r="O16" s="43"/>
      <c r="P16" s="43">
        <v>1.5</v>
      </c>
      <c r="Q16" s="43">
        <v>3</v>
      </c>
      <c r="R16" s="43">
        <v>4</v>
      </c>
      <c r="S16" s="43">
        <v>2.5</v>
      </c>
      <c r="T16" s="43">
        <v>0.5</v>
      </c>
      <c r="U16" s="43">
        <v>2.5</v>
      </c>
      <c r="V16" s="43">
        <v>0</v>
      </c>
      <c r="W16" s="43">
        <v>2</v>
      </c>
      <c r="X16" s="43"/>
      <c r="Y16" s="43">
        <v>1.5</v>
      </c>
      <c r="Z16" s="43">
        <v>1</v>
      </c>
      <c r="AA16" s="43"/>
      <c r="AB16" s="43"/>
      <c r="AC16" s="43"/>
      <c r="AD16" s="43"/>
      <c r="AE16" s="43"/>
      <c r="AF16" s="43"/>
      <c r="AG16" s="43"/>
      <c r="AH16" s="43"/>
      <c r="AI16" s="25"/>
      <c r="AJ16" s="25"/>
      <c r="AK16" s="25"/>
      <c r="AL16" s="25"/>
      <c r="AM16" s="25"/>
      <c r="AN16" s="25"/>
      <c r="AO16" s="25"/>
      <c r="AP16" s="25"/>
      <c r="AQ16" s="25"/>
    </row>
    <row r="17" ht="20.25" spans="1:43">
      <c r="A17" s="41" t="s">
        <v>104</v>
      </c>
      <c r="B17" s="34" t="s">
        <v>101</v>
      </c>
      <c r="C17" s="42" t="s">
        <v>155</v>
      </c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>
        <v>4</v>
      </c>
      <c r="AA17" s="43">
        <v>4</v>
      </c>
      <c r="AB17" s="43">
        <v>4</v>
      </c>
      <c r="AC17" s="43">
        <v>4</v>
      </c>
      <c r="AD17" s="43">
        <v>2</v>
      </c>
      <c r="AE17" s="43"/>
      <c r="AF17" s="43"/>
      <c r="AG17" s="43"/>
      <c r="AH17" s="43"/>
      <c r="AI17" s="25">
        <f>IF(A17="","",COUNTIF(D17:AH18,"&gt;2")/2)</f>
        <v>4.5</v>
      </c>
      <c r="AJ17" s="25" cm="1">
        <f t="array" ref="AJ17">SUMPRODUCT(IFERROR((IFERROR(WEEKDAY($D$3:$AH$3,2),999)&lt;6)*D17:AH18,0))</f>
        <v>22.5</v>
      </c>
      <c r="AK17" s="25" cm="1">
        <f t="array" ref="AK17">SUMPRODUCT((IFERROR(WEEKDAY($D$3:$AH$3,2),999)&lt;6)*D19:AH19)</f>
        <v>17</v>
      </c>
      <c r="AL17" s="25" cm="1">
        <f t="array" ref="AL17">SUMPRODUCT(IFERROR((IFERROR(WEEKDAY($D$3:$AH$3,2),0)&gt;5)*D17:AH19,0))</f>
        <v>26.5</v>
      </c>
      <c r="AM17" s="25">
        <f>IFERROR(SUM(AJ17:AL19),"")</f>
        <v>66</v>
      </c>
      <c r="AN17" s="25" t="s">
        <v>153</v>
      </c>
      <c r="AO17" s="25" cm="1">
        <f t="array" ref="AO17">SUMPRODUCT((IFERROR((D17:AH17+D18:AH18+D19:AH19),0)&gt;8)*1,IFERROR((D17:AH17+D18:AH18+D19:AH19-8),0))</f>
        <v>26</v>
      </c>
      <c r="AP17" s="25">
        <f>SUM(D17:AH19)-AO17</f>
        <v>40</v>
      </c>
      <c r="AQ17" s="25">
        <f>AM17-AO17-AP17</f>
        <v>0</v>
      </c>
    </row>
    <row r="18" ht="20.25" spans="1:43">
      <c r="A18" s="41"/>
      <c r="B18" s="34"/>
      <c r="C18" s="42" t="s">
        <v>156</v>
      </c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>
        <v>4</v>
      </c>
      <c r="AA18" s="43">
        <v>4</v>
      </c>
      <c r="AB18" s="43">
        <v>4</v>
      </c>
      <c r="AC18" s="43">
        <v>4</v>
      </c>
      <c r="AD18" s="43">
        <v>4.5</v>
      </c>
      <c r="AE18" s="43"/>
      <c r="AF18" s="43"/>
      <c r="AG18" s="43"/>
      <c r="AH18" s="43"/>
      <c r="AI18" s="25"/>
      <c r="AJ18" s="25"/>
      <c r="AK18" s="25"/>
      <c r="AL18" s="25"/>
      <c r="AM18" s="25"/>
      <c r="AN18" s="25"/>
      <c r="AO18" s="25"/>
      <c r="AP18" s="25"/>
      <c r="AQ18" s="25"/>
    </row>
    <row r="19" ht="20.25" spans="1:43">
      <c r="A19" s="44"/>
      <c r="B19" s="38"/>
      <c r="C19" s="45" t="s">
        <v>154</v>
      </c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6">
        <v>5.5</v>
      </c>
      <c r="AA19" s="43">
        <v>5</v>
      </c>
      <c r="AB19" s="43">
        <v>5.5</v>
      </c>
      <c r="AC19" s="43">
        <v>5</v>
      </c>
      <c r="AD19" s="43">
        <v>6.5</v>
      </c>
      <c r="AE19" s="43"/>
      <c r="AF19" s="43"/>
      <c r="AG19" s="43"/>
      <c r="AH19" s="43"/>
      <c r="AI19" s="25"/>
      <c r="AJ19" s="25"/>
      <c r="AK19" s="25"/>
      <c r="AL19" s="25"/>
      <c r="AM19" s="25"/>
      <c r="AN19" s="25"/>
      <c r="AO19" s="25"/>
      <c r="AP19" s="25"/>
      <c r="AQ19" s="25"/>
    </row>
    <row r="20" ht="20.25" spans="1:43">
      <c r="A20" s="34" t="s">
        <v>132</v>
      </c>
      <c r="B20" s="34" t="s">
        <v>101</v>
      </c>
      <c r="C20" s="35" t="s">
        <v>155</v>
      </c>
      <c r="D20" s="36"/>
      <c r="E20" s="37"/>
      <c r="F20" s="36"/>
      <c r="G20" s="37">
        <v>4</v>
      </c>
      <c r="H20" s="37"/>
      <c r="I20" s="37"/>
      <c r="J20" s="37">
        <v>4</v>
      </c>
      <c r="K20" s="37">
        <v>4</v>
      </c>
      <c r="L20" s="37">
        <v>4</v>
      </c>
      <c r="M20" s="36">
        <v>4</v>
      </c>
      <c r="N20" s="37"/>
      <c r="O20" s="37">
        <v>4</v>
      </c>
      <c r="P20" s="37">
        <v>4</v>
      </c>
      <c r="Q20" s="37">
        <v>4</v>
      </c>
      <c r="R20" s="36">
        <v>4</v>
      </c>
      <c r="S20" s="37">
        <v>4</v>
      </c>
      <c r="T20" s="36">
        <v>4</v>
      </c>
      <c r="U20" s="37">
        <v>4</v>
      </c>
      <c r="V20" s="37"/>
      <c r="W20" s="36">
        <v>4</v>
      </c>
      <c r="X20" s="37">
        <v>2</v>
      </c>
      <c r="Y20" s="37">
        <v>4</v>
      </c>
      <c r="Z20" s="37">
        <v>4</v>
      </c>
      <c r="AA20" s="37">
        <v>4</v>
      </c>
      <c r="AB20" s="37">
        <v>4</v>
      </c>
      <c r="AC20" s="37">
        <v>4</v>
      </c>
      <c r="AD20" s="37">
        <v>4</v>
      </c>
      <c r="AE20" s="36">
        <v>4</v>
      </c>
      <c r="AF20" s="37">
        <v>4</v>
      </c>
      <c r="AG20" s="37">
        <v>4</v>
      </c>
      <c r="AH20" s="36">
        <v>1.5</v>
      </c>
      <c r="AI20" s="25">
        <f>IF(A20="","",COUNTIF(D20:AH21,"&gt;2")/2)</f>
        <v>23.5</v>
      </c>
      <c r="AJ20" s="25" cm="1">
        <f t="array" ref="AJ20">SUMPRODUCT(IFERROR((IFERROR(WEEKDAY($D$3:$AH$3,2),999)&lt;6)*D20:AH21,0))</f>
        <v>149.5</v>
      </c>
      <c r="AK20" s="25" cm="1">
        <f t="array" ref="AK20">SUMPRODUCT((IFERROR(WEEKDAY($D$3:$AH$3,2),999)&lt;6)*D22:AH22)</f>
        <v>63</v>
      </c>
      <c r="AL20" s="25" cm="1">
        <f t="array" ref="AL20">SUMPRODUCT(IFERROR((IFERROR(WEEKDAY($D$3:$AH$3,2),0)&gt;5)*D20:AH22,0))</f>
        <v>58.5</v>
      </c>
      <c r="AM20" s="25">
        <f>IFERROR(SUM(AJ20:AL22),"")</f>
        <v>271</v>
      </c>
      <c r="AN20" s="25" t="s">
        <v>153</v>
      </c>
      <c r="AO20" s="25" cm="1">
        <f t="array" ref="AO20">SUMPRODUCT((IFERROR((D20:AH20+D21:AH21+D22:AH22),0)&gt;8)*1,IFERROR((D20:AH20+D21:AH21+D22:AH22-8),0))</f>
        <v>76.5</v>
      </c>
      <c r="AP20" s="25">
        <f>SUM(D20:AH22)-AO20</f>
        <v>194.5</v>
      </c>
      <c r="AQ20" s="25">
        <f>AM20-AO20-AP20</f>
        <v>0</v>
      </c>
    </row>
    <row r="21" ht="20.25" spans="1:43">
      <c r="A21" s="34"/>
      <c r="B21" s="34"/>
      <c r="C21" s="35" t="s">
        <v>156</v>
      </c>
      <c r="D21" s="36"/>
      <c r="E21" s="37"/>
      <c r="F21" s="36"/>
      <c r="G21" s="37">
        <v>4</v>
      </c>
      <c r="H21" s="37"/>
      <c r="I21" s="37"/>
      <c r="J21" s="37">
        <v>4</v>
      </c>
      <c r="K21" s="37">
        <v>4</v>
      </c>
      <c r="L21" s="37">
        <v>4</v>
      </c>
      <c r="M21" s="36">
        <v>4</v>
      </c>
      <c r="N21" s="37"/>
      <c r="O21" s="37">
        <v>4</v>
      </c>
      <c r="P21" s="37">
        <v>4</v>
      </c>
      <c r="Q21" s="37">
        <v>4</v>
      </c>
      <c r="R21" s="36">
        <v>4</v>
      </c>
      <c r="S21" s="37">
        <v>4</v>
      </c>
      <c r="T21" s="36">
        <v>4</v>
      </c>
      <c r="U21" s="37">
        <v>4</v>
      </c>
      <c r="V21" s="40">
        <v>4.5</v>
      </c>
      <c r="W21" s="36">
        <v>4</v>
      </c>
      <c r="X21" s="37">
        <v>4.5</v>
      </c>
      <c r="Y21" s="37">
        <v>4</v>
      </c>
      <c r="Z21" s="37">
        <v>4</v>
      </c>
      <c r="AA21" s="37">
        <v>4</v>
      </c>
      <c r="AB21" s="37">
        <v>4</v>
      </c>
      <c r="AC21" s="37">
        <v>4</v>
      </c>
      <c r="AD21" s="37">
        <v>4</v>
      </c>
      <c r="AE21" s="36">
        <v>4</v>
      </c>
      <c r="AF21" s="37">
        <v>4</v>
      </c>
      <c r="AG21" s="37">
        <v>5</v>
      </c>
      <c r="AH21" s="36">
        <v>4.5</v>
      </c>
      <c r="AI21" s="25"/>
      <c r="AJ21" s="25"/>
      <c r="AK21" s="25"/>
      <c r="AL21" s="25"/>
      <c r="AM21" s="25"/>
      <c r="AN21" s="25"/>
      <c r="AO21" s="25"/>
      <c r="AP21" s="25"/>
      <c r="AQ21" s="25"/>
    </row>
    <row r="22" ht="20.25" spans="1:43">
      <c r="A22" s="38"/>
      <c r="B22" s="38"/>
      <c r="C22" s="39" t="s">
        <v>154</v>
      </c>
      <c r="D22" s="36"/>
      <c r="E22" s="36"/>
      <c r="F22" s="36"/>
      <c r="G22" s="36">
        <v>3.5</v>
      </c>
      <c r="H22" s="37"/>
      <c r="I22" s="37"/>
      <c r="J22" s="37">
        <v>4.5</v>
      </c>
      <c r="K22" s="37">
        <v>3.5</v>
      </c>
      <c r="L22" s="36">
        <v>3</v>
      </c>
      <c r="M22" s="36">
        <v>1.5</v>
      </c>
      <c r="N22" s="37"/>
      <c r="O22" s="37">
        <v>3</v>
      </c>
      <c r="P22" s="37">
        <v>1.5</v>
      </c>
      <c r="Q22" s="36">
        <v>3</v>
      </c>
      <c r="R22" s="36">
        <v>4</v>
      </c>
      <c r="S22" s="36">
        <v>2.5</v>
      </c>
      <c r="T22" s="36">
        <v>0.5</v>
      </c>
      <c r="U22" s="37">
        <v>2.5</v>
      </c>
      <c r="V22" s="37">
        <v>0</v>
      </c>
      <c r="W22" s="36">
        <v>2</v>
      </c>
      <c r="X22" s="37">
        <v>4</v>
      </c>
      <c r="Y22" s="37">
        <v>4</v>
      </c>
      <c r="Z22" s="40">
        <v>5.5</v>
      </c>
      <c r="AA22" s="37">
        <v>5</v>
      </c>
      <c r="AB22" s="37">
        <v>0</v>
      </c>
      <c r="AC22" s="37">
        <v>5</v>
      </c>
      <c r="AD22" s="37">
        <v>6.5</v>
      </c>
      <c r="AE22" s="37">
        <v>6.5</v>
      </c>
      <c r="AF22" s="37">
        <v>5.5</v>
      </c>
      <c r="AG22" s="36">
        <v>0</v>
      </c>
      <c r="AH22" s="36">
        <v>0</v>
      </c>
      <c r="AI22" s="25"/>
      <c r="AJ22" s="25"/>
      <c r="AK22" s="25"/>
      <c r="AL22" s="25"/>
      <c r="AM22" s="25"/>
      <c r="AN22" s="25"/>
      <c r="AO22" s="25"/>
      <c r="AP22" s="25"/>
      <c r="AQ22" s="25"/>
    </row>
    <row r="23" ht="20.25" spans="1:43">
      <c r="A23" s="38" t="s">
        <v>112</v>
      </c>
      <c r="B23" s="34" t="s">
        <v>101</v>
      </c>
      <c r="C23" s="47" t="s">
        <v>155</v>
      </c>
      <c r="D23" s="36"/>
      <c r="E23" s="36"/>
      <c r="F23" s="36"/>
      <c r="G23" s="37"/>
      <c r="H23" s="37"/>
      <c r="I23" s="36"/>
      <c r="J23" s="36">
        <v>4</v>
      </c>
      <c r="K23" s="36">
        <v>4</v>
      </c>
      <c r="L23" s="36">
        <v>3.5</v>
      </c>
      <c r="M23" s="36">
        <v>4</v>
      </c>
      <c r="N23" s="36">
        <v>4</v>
      </c>
      <c r="O23" s="36">
        <v>4</v>
      </c>
      <c r="P23" s="36">
        <v>4</v>
      </c>
      <c r="Q23" s="36"/>
      <c r="R23" s="36"/>
      <c r="S23" s="36"/>
      <c r="T23" s="36"/>
      <c r="U23" s="36"/>
      <c r="V23" s="36"/>
      <c r="W23" s="36">
        <v>4</v>
      </c>
      <c r="X23" s="36">
        <v>4</v>
      </c>
      <c r="Y23" s="36">
        <v>4</v>
      </c>
      <c r="Z23" s="36">
        <v>4</v>
      </c>
      <c r="AA23" s="36">
        <v>4</v>
      </c>
      <c r="AB23" s="36">
        <v>4</v>
      </c>
      <c r="AC23" s="36">
        <v>4</v>
      </c>
      <c r="AD23" s="36">
        <v>4</v>
      </c>
      <c r="AE23" s="48">
        <v>4</v>
      </c>
      <c r="AF23" s="49">
        <v>4</v>
      </c>
      <c r="AG23" s="36">
        <v>3</v>
      </c>
      <c r="AH23" s="36">
        <v>4</v>
      </c>
      <c r="AI23" s="25">
        <f>IF(A23="","",COUNTIF(D23:AH24,"&gt;2")/2)</f>
        <v>19.5</v>
      </c>
      <c r="AJ23" s="25" cm="1">
        <f t="array" ref="AJ23">SUMPRODUCT(IFERROR((IFERROR(WEEKDAY($D$3:$AH$3,2),999)&lt;6)*D23:AH24,0))</f>
        <v>118.5</v>
      </c>
      <c r="AK23" s="25" cm="1">
        <f t="array" ref="AK23">SUMPRODUCT((IFERROR(WEEKDAY($D$3:$AH$3,2),999)&lt;6)*D25:AH25)</f>
        <v>37</v>
      </c>
      <c r="AL23" s="25" cm="1">
        <f t="array" ref="AL23">SUMPRODUCT(IFERROR((IFERROR(WEEKDAY($D$3:$AH$3,2),0)&gt;5)*D23:AH25,0))</f>
        <v>51.5</v>
      </c>
      <c r="AM23" s="25">
        <f>IFERROR(SUM(AJ23:AL25),"")</f>
        <v>207</v>
      </c>
      <c r="AN23" s="25" t="s">
        <v>153</v>
      </c>
      <c r="AO23" s="25" cm="1">
        <f t="array" ref="AO23">SUMPRODUCT((IFERROR((D23:AH23+D24:AH24+D25:AH25),0)&gt;8)*1,IFERROR((D23:AH23+D24:AH24+D25:AH25-8),0))</f>
        <v>51</v>
      </c>
      <c r="AP23" s="25">
        <f>SUM(D23:AH25)-AO23</f>
        <v>156</v>
      </c>
      <c r="AQ23" s="25">
        <f>AM23-AO23-AP23</f>
        <v>0</v>
      </c>
    </row>
    <row r="24" ht="20.25" spans="1:43">
      <c r="A24" s="50"/>
      <c r="B24" s="34"/>
      <c r="C24" s="47" t="s">
        <v>156</v>
      </c>
      <c r="D24" s="36"/>
      <c r="E24" s="36"/>
      <c r="F24" s="36"/>
      <c r="G24" s="37"/>
      <c r="H24" s="37"/>
      <c r="I24" s="36"/>
      <c r="J24" s="36">
        <v>4</v>
      </c>
      <c r="K24" s="36">
        <v>4</v>
      </c>
      <c r="L24" s="36">
        <v>4</v>
      </c>
      <c r="M24" s="36">
        <v>4</v>
      </c>
      <c r="N24" s="36">
        <v>4</v>
      </c>
      <c r="O24" s="36">
        <v>4</v>
      </c>
      <c r="P24" s="36">
        <v>4</v>
      </c>
      <c r="Q24" s="36"/>
      <c r="R24" s="36"/>
      <c r="S24" s="36"/>
      <c r="T24" s="36"/>
      <c r="U24" s="36"/>
      <c r="V24" s="36">
        <v>2.5</v>
      </c>
      <c r="W24" s="36">
        <v>4</v>
      </c>
      <c r="X24" s="36">
        <v>4</v>
      </c>
      <c r="Y24" s="36">
        <v>4</v>
      </c>
      <c r="Z24" s="36">
        <v>4</v>
      </c>
      <c r="AA24" s="36">
        <v>4</v>
      </c>
      <c r="AB24" s="36">
        <v>4</v>
      </c>
      <c r="AC24" s="36">
        <v>4</v>
      </c>
      <c r="AD24" s="36">
        <v>4</v>
      </c>
      <c r="AE24" s="48">
        <v>4</v>
      </c>
      <c r="AF24" s="49">
        <v>4</v>
      </c>
      <c r="AG24" s="36">
        <v>4</v>
      </c>
      <c r="AH24" s="36">
        <v>4</v>
      </c>
      <c r="AI24" s="25"/>
      <c r="AJ24" s="25"/>
      <c r="AK24" s="25"/>
      <c r="AL24" s="25"/>
      <c r="AM24" s="25"/>
      <c r="AN24" s="25"/>
      <c r="AO24" s="25"/>
      <c r="AP24" s="25"/>
      <c r="AQ24" s="25"/>
    </row>
    <row r="25" ht="20.25" spans="1:43">
      <c r="A25" s="50"/>
      <c r="B25" s="38"/>
      <c r="C25" s="51" t="s">
        <v>154</v>
      </c>
      <c r="D25" s="36"/>
      <c r="E25" s="36"/>
      <c r="F25" s="36"/>
      <c r="G25" s="37"/>
      <c r="H25" s="37"/>
      <c r="I25" s="36"/>
      <c r="J25" s="36">
        <v>4.5</v>
      </c>
      <c r="K25" s="36">
        <v>2.5</v>
      </c>
      <c r="L25" s="36">
        <v>3</v>
      </c>
      <c r="M25" s="36">
        <v>3.5</v>
      </c>
      <c r="N25" s="36">
        <v>3.5</v>
      </c>
      <c r="O25" s="36">
        <v>3.5</v>
      </c>
      <c r="P25" s="36">
        <v>3</v>
      </c>
      <c r="Q25" s="36"/>
      <c r="R25" s="36"/>
      <c r="S25" s="36"/>
      <c r="T25" s="36"/>
      <c r="U25" s="36"/>
      <c r="V25" s="36">
        <v>1.5</v>
      </c>
      <c r="W25" s="36">
        <v>2</v>
      </c>
      <c r="X25" s="36">
        <v>1</v>
      </c>
      <c r="Y25" s="36">
        <v>2.5</v>
      </c>
      <c r="Z25" s="36">
        <v>2.5</v>
      </c>
      <c r="AA25" s="36">
        <v>1</v>
      </c>
      <c r="AB25" s="36">
        <v>4.5</v>
      </c>
      <c r="AC25" s="36">
        <v>4</v>
      </c>
      <c r="AD25" s="36">
        <v>3</v>
      </c>
      <c r="AE25" s="48">
        <v>0.5</v>
      </c>
      <c r="AF25" s="49">
        <v>5</v>
      </c>
      <c r="AG25" s="36">
        <v>3</v>
      </c>
      <c r="AH25" s="36">
        <v>0</v>
      </c>
      <c r="AI25" s="25"/>
      <c r="AJ25" s="25"/>
      <c r="AK25" s="25"/>
      <c r="AL25" s="25"/>
      <c r="AM25" s="25"/>
      <c r="AN25" s="25"/>
      <c r="AO25" s="25"/>
      <c r="AP25" s="25"/>
      <c r="AQ25" s="25"/>
    </row>
    <row r="26" ht="20.25" spans="1:43">
      <c r="A26" s="52" t="s">
        <v>105</v>
      </c>
      <c r="B26" s="34" t="s">
        <v>101</v>
      </c>
      <c r="C26" s="47" t="s">
        <v>155</v>
      </c>
      <c r="D26" s="36">
        <v>4</v>
      </c>
      <c r="E26" s="36">
        <v>4</v>
      </c>
      <c r="F26" s="36"/>
      <c r="G26" s="36">
        <v>4</v>
      </c>
      <c r="H26" s="36">
        <v>4</v>
      </c>
      <c r="I26" s="36"/>
      <c r="J26" s="36">
        <v>4</v>
      </c>
      <c r="K26" s="37">
        <v>4</v>
      </c>
      <c r="L26" s="37">
        <v>4</v>
      </c>
      <c r="M26" s="36">
        <v>4</v>
      </c>
      <c r="N26" s="36">
        <v>4</v>
      </c>
      <c r="O26" s="37">
        <v>4</v>
      </c>
      <c r="P26" s="36">
        <v>4</v>
      </c>
      <c r="Q26" s="36">
        <v>4</v>
      </c>
      <c r="R26" s="36">
        <v>4</v>
      </c>
      <c r="S26" s="36">
        <v>4</v>
      </c>
      <c r="T26" s="36">
        <v>4</v>
      </c>
      <c r="U26" s="48">
        <v>4</v>
      </c>
      <c r="V26" s="36">
        <v>4</v>
      </c>
      <c r="W26" s="36">
        <v>4</v>
      </c>
      <c r="X26" s="36">
        <v>4</v>
      </c>
      <c r="Y26" s="36"/>
      <c r="Z26" s="36">
        <v>4</v>
      </c>
      <c r="AA26" s="36">
        <v>4</v>
      </c>
      <c r="AB26" s="36">
        <v>4</v>
      </c>
      <c r="AC26" s="48">
        <v>4</v>
      </c>
      <c r="AD26" s="36">
        <v>4</v>
      </c>
      <c r="AE26" s="48">
        <v>4</v>
      </c>
      <c r="AF26" s="49">
        <v>4</v>
      </c>
      <c r="AG26" s="36"/>
      <c r="AH26" s="36">
        <v>4</v>
      </c>
      <c r="AI26" s="25">
        <f>IF(A26="","",COUNTIF(D26:AH27,"&gt;2")/2)</f>
        <v>27</v>
      </c>
      <c r="AJ26" s="25" cm="1">
        <f t="array" ref="AJ26">SUMPRODUCT(IFERROR((IFERROR(WEEKDAY($D$3:$AH$3,2),999)&lt;6)*D26:AH27,0))</f>
        <v>152</v>
      </c>
      <c r="AK26" s="25" cm="1">
        <f t="array" ref="AK26">SUMPRODUCT((IFERROR(WEEKDAY($D$3:$AH$3,2),999)&lt;6)*D28:AH28)</f>
        <v>41.5</v>
      </c>
      <c r="AL26" s="25" cm="1">
        <f t="array" ref="AL26">SUMPRODUCT(IFERROR((IFERROR(WEEKDAY($D$3:$AH$3,2),0)&gt;5)*D26:AH28,0))</f>
        <v>91.5</v>
      </c>
      <c r="AM26" s="25">
        <f>IFERROR(SUM(AJ26:AL28),"")</f>
        <v>285</v>
      </c>
      <c r="AN26" s="25" t="s">
        <v>153</v>
      </c>
      <c r="AO26" s="25" cm="1">
        <f t="array" ref="AO26">SUMPRODUCT((IFERROR((D26:AH26+D27:AH27+D28:AH28),0)&gt;8)*1,IFERROR((D26:AH26+D27:AH27+D28:AH28-8),0))</f>
        <v>70</v>
      </c>
      <c r="AP26" s="25">
        <f>SUM(D26:AH28)-AO26</f>
        <v>215</v>
      </c>
      <c r="AQ26" s="25">
        <f>AM26-AO26-AP26</f>
        <v>0</v>
      </c>
    </row>
    <row r="27" ht="20.25" spans="1:43">
      <c r="A27" s="52"/>
      <c r="B27" s="34"/>
      <c r="C27" s="47" t="s">
        <v>156</v>
      </c>
      <c r="D27" s="36">
        <v>4</v>
      </c>
      <c r="E27" s="36">
        <v>4</v>
      </c>
      <c r="F27" s="36"/>
      <c r="G27" s="36">
        <v>4.5</v>
      </c>
      <c r="H27" s="37">
        <v>4.5</v>
      </c>
      <c r="I27" s="36"/>
      <c r="J27" s="36">
        <v>4.5</v>
      </c>
      <c r="K27" s="37">
        <v>4.5</v>
      </c>
      <c r="L27" s="37">
        <v>4</v>
      </c>
      <c r="M27" s="36">
        <v>4</v>
      </c>
      <c r="N27" s="36">
        <v>4</v>
      </c>
      <c r="O27" s="37">
        <v>4.5</v>
      </c>
      <c r="P27" s="36">
        <v>4</v>
      </c>
      <c r="Q27" s="36">
        <v>4</v>
      </c>
      <c r="R27" s="36">
        <v>4</v>
      </c>
      <c r="S27" s="36">
        <v>4</v>
      </c>
      <c r="T27" s="36">
        <v>4</v>
      </c>
      <c r="U27" s="48">
        <v>4</v>
      </c>
      <c r="V27" s="36">
        <v>4</v>
      </c>
      <c r="W27" s="36">
        <v>4</v>
      </c>
      <c r="X27" s="36">
        <v>4</v>
      </c>
      <c r="Y27" s="36"/>
      <c r="Z27" s="36">
        <v>4</v>
      </c>
      <c r="AA27" s="36">
        <v>4</v>
      </c>
      <c r="AB27" s="36">
        <v>4</v>
      </c>
      <c r="AC27" s="48">
        <v>4</v>
      </c>
      <c r="AD27" s="36">
        <v>4</v>
      </c>
      <c r="AE27" s="48">
        <v>4</v>
      </c>
      <c r="AF27" s="49">
        <v>3</v>
      </c>
      <c r="AG27" s="36"/>
      <c r="AH27" s="36">
        <v>4</v>
      </c>
      <c r="AI27" s="25"/>
      <c r="AJ27" s="25"/>
      <c r="AK27" s="25"/>
      <c r="AL27" s="25"/>
      <c r="AM27" s="25"/>
      <c r="AN27" s="25"/>
      <c r="AO27" s="25"/>
      <c r="AP27" s="25"/>
      <c r="AQ27" s="25"/>
    </row>
    <row r="28" ht="20.25" spans="1:43">
      <c r="A28" s="53"/>
      <c r="B28" s="38"/>
      <c r="C28" s="51" t="s">
        <v>154</v>
      </c>
      <c r="D28" s="36">
        <v>3</v>
      </c>
      <c r="E28" s="36">
        <v>1.5</v>
      </c>
      <c r="F28" s="36"/>
      <c r="G28" s="36">
        <v>3</v>
      </c>
      <c r="H28" s="37">
        <v>3</v>
      </c>
      <c r="I28" s="36"/>
      <c r="J28" s="36">
        <v>3</v>
      </c>
      <c r="K28" s="37">
        <v>3</v>
      </c>
      <c r="L28" s="37">
        <v>3</v>
      </c>
      <c r="M28" s="36">
        <v>3.5</v>
      </c>
      <c r="N28" s="36">
        <v>3.5</v>
      </c>
      <c r="O28" s="37">
        <v>3</v>
      </c>
      <c r="P28" s="36">
        <v>1</v>
      </c>
      <c r="Q28" s="36">
        <v>1.5</v>
      </c>
      <c r="R28" s="36">
        <v>1</v>
      </c>
      <c r="S28" s="36">
        <v>2</v>
      </c>
      <c r="T28" s="36">
        <v>1.5</v>
      </c>
      <c r="U28" s="48">
        <v>3</v>
      </c>
      <c r="V28" s="36">
        <v>1</v>
      </c>
      <c r="W28" s="36">
        <v>2</v>
      </c>
      <c r="X28" s="36">
        <v>1</v>
      </c>
      <c r="Y28" s="36"/>
      <c r="Z28" s="36">
        <v>2</v>
      </c>
      <c r="AA28" s="36">
        <v>2.5</v>
      </c>
      <c r="AB28" s="36">
        <v>5.5</v>
      </c>
      <c r="AC28" s="48">
        <v>4</v>
      </c>
      <c r="AD28" s="36">
        <v>3</v>
      </c>
      <c r="AE28" s="48">
        <v>3.5</v>
      </c>
      <c r="AF28" s="49">
        <v>0</v>
      </c>
      <c r="AG28" s="36"/>
      <c r="AH28" s="36">
        <v>3.5</v>
      </c>
      <c r="AI28" s="25"/>
      <c r="AJ28" s="25"/>
      <c r="AK28" s="25"/>
      <c r="AL28" s="25"/>
      <c r="AM28" s="25"/>
      <c r="AN28" s="25"/>
      <c r="AO28" s="25"/>
      <c r="AP28" s="25"/>
      <c r="AQ28" s="25"/>
    </row>
    <row r="29" ht="20.25" spans="1:43">
      <c r="A29" s="52" t="s">
        <v>106</v>
      </c>
      <c r="B29" s="34" t="s">
        <v>101</v>
      </c>
      <c r="C29" s="47" t="s">
        <v>155</v>
      </c>
      <c r="D29" s="36">
        <v>4</v>
      </c>
      <c r="E29" s="36">
        <v>4</v>
      </c>
      <c r="F29" s="36">
        <v>4</v>
      </c>
      <c r="G29" s="36"/>
      <c r="H29" s="36"/>
      <c r="I29" s="36"/>
      <c r="J29" s="36">
        <v>4</v>
      </c>
      <c r="K29" s="37">
        <v>4</v>
      </c>
      <c r="L29" s="37">
        <v>4</v>
      </c>
      <c r="M29" s="36">
        <v>3</v>
      </c>
      <c r="N29" s="36">
        <v>4</v>
      </c>
      <c r="O29" s="36">
        <v>3.5</v>
      </c>
      <c r="P29" s="36">
        <v>4</v>
      </c>
      <c r="Q29" s="36">
        <v>4</v>
      </c>
      <c r="R29" s="36">
        <v>4</v>
      </c>
      <c r="S29" s="36">
        <v>4</v>
      </c>
      <c r="T29" s="36">
        <v>4</v>
      </c>
      <c r="U29" s="48">
        <v>4</v>
      </c>
      <c r="V29" s="36">
        <v>4</v>
      </c>
      <c r="W29" s="36">
        <v>4</v>
      </c>
      <c r="X29" s="36">
        <v>4</v>
      </c>
      <c r="Y29" s="36">
        <v>4</v>
      </c>
      <c r="Z29" s="36">
        <v>4</v>
      </c>
      <c r="AA29" s="36">
        <v>4</v>
      </c>
      <c r="AB29" s="36">
        <v>4</v>
      </c>
      <c r="AC29" s="48">
        <v>3.5</v>
      </c>
      <c r="AD29" s="36"/>
      <c r="AE29" s="36"/>
      <c r="AF29" s="49">
        <v>4</v>
      </c>
      <c r="AG29" s="36"/>
      <c r="AH29" s="36">
        <v>4</v>
      </c>
      <c r="AI29" s="25">
        <f>IF(A29="","",COUNTIF(D29:AH30,"&gt;2")/2)</f>
        <v>25</v>
      </c>
      <c r="AJ29" s="25" cm="1">
        <f t="array" ref="AJ29">SUMPRODUCT(IFERROR((IFERROR(WEEKDAY($D$3:$AH$3,2),999)&lt;6)*D29:AH30,0))</f>
        <v>153</v>
      </c>
      <c r="AK29" s="25" cm="1">
        <f t="array" ref="AK29">SUMPRODUCT((IFERROR(WEEKDAY($D$3:$AH$3,2),999)&lt;6)*D31:AH31)</f>
        <v>36</v>
      </c>
      <c r="AL29" s="25" cm="1">
        <f t="array" ref="AL29">SUMPRODUCT(IFERROR((IFERROR(WEEKDAY($D$3:$AH$3,2),0)&gt;5)*D29:AH31,0))</f>
        <v>58</v>
      </c>
      <c r="AM29" s="25">
        <f>IFERROR(SUM(AJ29:AL31),"")</f>
        <v>247</v>
      </c>
      <c r="AN29" s="25" t="s">
        <v>153</v>
      </c>
      <c r="AO29" s="25" cm="1">
        <f t="array" ref="AO29">SUMPRODUCT((IFERROR((D29:AH29+D30:AH30+D31:AH31),0)&gt;8)*1,IFERROR((D29:AH29+D30:AH30+D31:AH31-8),0))</f>
        <v>48.5</v>
      </c>
      <c r="AP29" s="25">
        <f>SUM(D29:AH31)-AO29</f>
        <v>198.5</v>
      </c>
      <c r="AQ29" s="25">
        <f>AM29-AO29-AP29</f>
        <v>0</v>
      </c>
    </row>
    <row r="30" ht="20.25" spans="1:43">
      <c r="A30" s="52"/>
      <c r="B30" s="34"/>
      <c r="C30" s="47" t="s">
        <v>156</v>
      </c>
      <c r="D30" s="36">
        <v>3</v>
      </c>
      <c r="E30" s="36">
        <v>4</v>
      </c>
      <c r="F30" s="36">
        <v>4</v>
      </c>
      <c r="G30" s="36"/>
      <c r="H30" s="36"/>
      <c r="I30" s="36"/>
      <c r="J30" s="36">
        <v>4</v>
      </c>
      <c r="K30" s="37">
        <v>4</v>
      </c>
      <c r="L30" s="37">
        <v>4</v>
      </c>
      <c r="M30" s="36">
        <v>4</v>
      </c>
      <c r="N30" s="36">
        <v>4</v>
      </c>
      <c r="O30" s="36">
        <v>4</v>
      </c>
      <c r="P30" s="36">
        <v>4</v>
      </c>
      <c r="Q30" s="36">
        <v>4</v>
      </c>
      <c r="R30" s="36">
        <v>4</v>
      </c>
      <c r="S30" s="36">
        <v>4</v>
      </c>
      <c r="T30" s="36">
        <v>4</v>
      </c>
      <c r="U30" s="48">
        <v>4</v>
      </c>
      <c r="V30" s="36">
        <v>4</v>
      </c>
      <c r="W30" s="36">
        <v>4</v>
      </c>
      <c r="X30" s="36">
        <v>4</v>
      </c>
      <c r="Y30" s="36">
        <v>4</v>
      </c>
      <c r="Z30" s="36">
        <v>4</v>
      </c>
      <c r="AA30" s="36">
        <v>4</v>
      </c>
      <c r="AB30" s="36">
        <v>4</v>
      </c>
      <c r="AC30" s="48"/>
      <c r="AD30" s="36"/>
      <c r="AE30" s="36"/>
      <c r="AF30" s="49">
        <v>4</v>
      </c>
      <c r="AG30" s="36">
        <v>3</v>
      </c>
      <c r="AH30" s="36">
        <v>4</v>
      </c>
      <c r="AI30" s="25"/>
      <c r="AJ30" s="25"/>
      <c r="AK30" s="25"/>
      <c r="AL30" s="25"/>
      <c r="AM30" s="25"/>
      <c r="AN30" s="25"/>
      <c r="AO30" s="25"/>
      <c r="AP30" s="25"/>
      <c r="AQ30" s="25"/>
    </row>
    <row r="31" ht="20.25" spans="1:43">
      <c r="A31" s="53"/>
      <c r="B31" s="38"/>
      <c r="C31" s="51" t="s">
        <v>154</v>
      </c>
      <c r="D31" s="36">
        <v>0</v>
      </c>
      <c r="E31" s="36">
        <v>1.5</v>
      </c>
      <c r="F31" s="36">
        <v>1.5</v>
      </c>
      <c r="G31" s="36"/>
      <c r="H31" s="36"/>
      <c r="I31" s="36"/>
      <c r="J31" s="36">
        <v>3.5</v>
      </c>
      <c r="K31" s="37">
        <v>3</v>
      </c>
      <c r="L31" s="37">
        <v>2.5</v>
      </c>
      <c r="M31" s="36">
        <v>3.5</v>
      </c>
      <c r="N31" s="36">
        <v>3</v>
      </c>
      <c r="O31" s="36">
        <v>2.5</v>
      </c>
      <c r="P31" s="36">
        <v>1</v>
      </c>
      <c r="Q31" s="36">
        <v>1.5</v>
      </c>
      <c r="R31" s="36">
        <v>1</v>
      </c>
      <c r="S31" s="36">
        <v>2</v>
      </c>
      <c r="T31" s="36">
        <v>0.5</v>
      </c>
      <c r="U31" s="48">
        <v>3</v>
      </c>
      <c r="V31" s="36">
        <v>1</v>
      </c>
      <c r="W31" s="36">
        <v>2</v>
      </c>
      <c r="X31" s="36">
        <v>1</v>
      </c>
      <c r="Y31" s="36">
        <v>2</v>
      </c>
      <c r="Z31" s="36">
        <v>2</v>
      </c>
      <c r="AA31" s="36">
        <v>1</v>
      </c>
      <c r="AB31" s="36">
        <v>5.5</v>
      </c>
      <c r="AC31" s="48"/>
      <c r="AD31" s="36"/>
      <c r="AE31" s="36"/>
      <c r="AF31" s="49">
        <v>5.5</v>
      </c>
      <c r="AG31" s="36">
        <v>1</v>
      </c>
      <c r="AH31" s="36">
        <v>0</v>
      </c>
      <c r="AI31" s="25"/>
      <c r="AJ31" s="25"/>
      <c r="AK31" s="25"/>
      <c r="AL31" s="25"/>
      <c r="AM31" s="25"/>
      <c r="AN31" s="25"/>
      <c r="AO31" s="25"/>
      <c r="AP31" s="25"/>
      <c r="AQ31" s="25"/>
    </row>
    <row r="32" ht="20.25" spans="1:43">
      <c r="A32" s="54" t="s">
        <v>107</v>
      </c>
      <c r="B32" s="34" t="s">
        <v>101</v>
      </c>
      <c r="C32" s="47" t="s">
        <v>155</v>
      </c>
      <c r="D32" s="36"/>
      <c r="E32" s="36"/>
      <c r="F32" s="36">
        <v>4</v>
      </c>
      <c r="G32" s="36">
        <v>4</v>
      </c>
      <c r="H32" s="36"/>
      <c r="I32" s="36"/>
      <c r="J32" s="36">
        <v>4</v>
      </c>
      <c r="K32" s="37">
        <v>4</v>
      </c>
      <c r="L32" s="37">
        <v>4</v>
      </c>
      <c r="M32" s="36">
        <v>4</v>
      </c>
      <c r="N32" s="36">
        <v>4</v>
      </c>
      <c r="O32" s="36">
        <v>4</v>
      </c>
      <c r="P32" s="36">
        <v>4</v>
      </c>
      <c r="Q32" s="36">
        <v>4</v>
      </c>
      <c r="R32" s="36">
        <v>4</v>
      </c>
      <c r="S32" s="36">
        <v>4</v>
      </c>
      <c r="T32" s="36">
        <v>4</v>
      </c>
      <c r="U32" s="48">
        <v>4</v>
      </c>
      <c r="V32" s="36">
        <v>4</v>
      </c>
      <c r="W32" s="36">
        <v>4</v>
      </c>
      <c r="X32" s="36">
        <v>4</v>
      </c>
      <c r="Y32" s="36">
        <v>4</v>
      </c>
      <c r="Z32" s="36">
        <v>4</v>
      </c>
      <c r="AA32" s="36">
        <v>4</v>
      </c>
      <c r="AB32" s="36">
        <v>4</v>
      </c>
      <c r="AC32" s="48">
        <v>4</v>
      </c>
      <c r="AD32" s="36">
        <v>4</v>
      </c>
      <c r="AE32" s="48">
        <v>4</v>
      </c>
      <c r="AF32" s="49">
        <v>4</v>
      </c>
      <c r="AG32" s="36">
        <v>4</v>
      </c>
      <c r="AH32" s="36">
        <v>4</v>
      </c>
      <c r="AI32" s="25">
        <f>IF(A32="","",COUNTIF(D32:AH33,"&gt;2")/2)</f>
        <v>27</v>
      </c>
      <c r="AJ32" s="25" cm="1">
        <f t="array" ref="AJ32">SUMPRODUCT(IFERROR((IFERROR(WEEKDAY($D$3:$AH$3,2),999)&lt;6)*D32:AH33,0))</f>
        <v>160</v>
      </c>
      <c r="AK32" s="25" cm="1">
        <f t="array" ref="AK32">SUMPRODUCT((IFERROR(WEEKDAY($D$3:$AH$3,2),999)&lt;6)*D34:AH34)</f>
        <v>50</v>
      </c>
      <c r="AL32" s="25" cm="1">
        <f t="array" ref="AL32">SUMPRODUCT(IFERROR((IFERROR(WEEKDAY($D$3:$AH$3,2),0)&gt;5)*D32:AH34,0))</f>
        <v>79</v>
      </c>
      <c r="AM32" s="25">
        <f>IFERROR(SUM(AJ32:AL34),"")</f>
        <v>289</v>
      </c>
      <c r="AN32" s="25" t="s">
        <v>153</v>
      </c>
      <c r="AO32" s="25" cm="1">
        <f t="array" ref="AO32">SUMPRODUCT((IFERROR((D32:AH32+D33:AH33+D34:AH34),0)&gt;8)*1,IFERROR((D32:AH32+D33:AH33+D34:AH34-8),0))</f>
        <v>73</v>
      </c>
      <c r="AP32" s="25">
        <f>SUM(D32:AH34)-AO32</f>
        <v>216</v>
      </c>
      <c r="AQ32" s="25">
        <f>AM32-AO32-AP32</f>
        <v>0</v>
      </c>
    </row>
    <row r="33" ht="20.25" spans="1:43">
      <c r="A33" s="55"/>
      <c r="B33" s="34"/>
      <c r="C33" s="47" t="s">
        <v>156</v>
      </c>
      <c r="D33" s="36"/>
      <c r="E33" s="36"/>
      <c r="F33" s="36">
        <v>4</v>
      </c>
      <c r="G33" s="36">
        <v>4</v>
      </c>
      <c r="H33" s="36"/>
      <c r="I33" s="36"/>
      <c r="J33" s="36">
        <v>4</v>
      </c>
      <c r="K33" s="37">
        <v>4</v>
      </c>
      <c r="L33" s="37">
        <v>4</v>
      </c>
      <c r="M33" s="36">
        <v>4</v>
      </c>
      <c r="N33" s="36">
        <v>4</v>
      </c>
      <c r="O33" s="36">
        <v>4</v>
      </c>
      <c r="P33" s="36">
        <v>4</v>
      </c>
      <c r="Q33" s="36">
        <v>4</v>
      </c>
      <c r="R33" s="36">
        <v>4</v>
      </c>
      <c r="S33" s="36">
        <v>4</v>
      </c>
      <c r="T33" s="36">
        <v>4</v>
      </c>
      <c r="U33" s="48">
        <v>4</v>
      </c>
      <c r="V33" s="36">
        <v>4</v>
      </c>
      <c r="W33" s="36">
        <v>4</v>
      </c>
      <c r="X33" s="36">
        <v>4</v>
      </c>
      <c r="Y33" s="36">
        <v>4</v>
      </c>
      <c r="Z33" s="36">
        <v>4</v>
      </c>
      <c r="AA33" s="36">
        <v>4</v>
      </c>
      <c r="AB33" s="36">
        <v>4</v>
      </c>
      <c r="AC33" s="48">
        <v>4</v>
      </c>
      <c r="AD33" s="36">
        <v>4</v>
      </c>
      <c r="AE33" s="48">
        <v>4</v>
      </c>
      <c r="AF33" s="49">
        <v>4</v>
      </c>
      <c r="AG33" s="36">
        <v>4</v>
      </c>
      <c r="AH33" s="36">
        <v>4</v>
      </c>
      <c r="AI33" s="25"/>
      <c r="AJ33" s="25"/>
      <c r="AK33" s="25"/>
      <c r="AL33" s="25"/>
      <c r="AM33" s="25"/>
      <c r="AN33" s="25"/>
      <c r="AO33" s="25"/>
      <c r="AP33" s="25"/>
      <c r="AQ33" s="25"/>
    </row>
    <row r="34" ht="20.25" spans="1:43">
      <c r="A34" s="55"/>
      <c r="B34" s="38"/>
      <c r="C34" s="51" t="s">
        <v>154</v>
      </c>
      <c r="D34" s="36"/>
      <c r="E34" s="36"/>
      <c r="F34" s="36">
        <v>0.5</v>
      </c>
      <c r="G34" s="36">
        <v>2.5</v>
      </c>
      <c r="H34" s="36"/>
      <c r="I34" s="36"/>
      <c r="J34" s="36">
        <v>5</v>
      </c>
      <c r="K34" s="37">
        <v>3.5</v>
      </c>
      <c r="L34" s="37">
        <v>3</v>
      </c>
      <c r="M34" s="36">
        <v>5</v>
      </c>
      <c r="N34" s="36">
        <v>3.5</v>
      </c>
      <c r="O34" s="36">
        <v>2.5</v>
      </c>
      <c r="P34" s="36">
        <v>1</v>
      </c>
      <c r="Q34" s="36">
        <v>1.5</v>
      </c>
      <c r="R34" s="36">
        <v>2</v>
      </c>
      <c r="S34" s="36">
        <v>1</v>
      </c>
      <c r="T34" s="36">
        <v>0.5</v>
      </c>
      <c r="U34" s="48">
        <v>3</v>
      </c>
      <c r="V34" s="36">
        <v>2</v>
      </c>
      <c r="W34" s="36">
        <v>1.5</v>
      </c>
      <c r="X34" s="36">
        <v>2.5</v>
      </c>
      <c r="Y34" s="36">
        <v>2</v>
      </c>
      <c r="Z34" s="36">
        <v>2</v>
      </c>
      <c r="AA34" s="36">
        <v>3.5</v>
      </c>
      <c r="AB34" s="36">
        <v>5.5</v>
      </c>
      <c r="AC34" s="48">
        <v>4</v>
      </c>
      <c r="AD34" s="36">
        <v>5</v>
      </c>
      <c r="AE34" s="48">
        <v>4</v>
      </c>
      <c r="AF34" s="49">
        <v>5.5</v>
      </c>
      <c r="AG34" s="36">
        <v>1</v>
      </c>
      <c r="AH34" s="36">
        <v>0</v>
      </c>
      <c r="AI34" s="25"/>
      <c r="AJ34" s="25"/>
      <c r="AK34" s="25"/>
      <c r="AL34" s="25"/>
      <c r="AM34" s="25"/>
      <c r="AN34" s="25"/>
      <c r="AO34" s="25"/>
      <c r="AP34" s="25"/>
      <c r="AQ34" s="25"/>
    </row>
    <row r="35" ht="20.25" spans="1:43">
      <c r="A35" s="54" t="s">
        <v>108</v>
      </c>
      <c r="B35" s="34" t="s">
        <v>101</v>
      </c>
      <c r="C35" s="47" t="s">
        <v>155</v>
      </c>
      <c r="D35" s="36">
        <v>3.5</v>
      </c>
      <c r="E35" s="36">
        <v>4</v>
      </c>
      <c r="F35" s="36">
        <v>4</v>
      </c>
      <c r="G35" s="36">
        <v>3.5</v>
      </c>
      <c r="H35" s="36"/>
      <c r="I35" s="36"/>
      <c r="J35" s="36">
        <v>4</v>
      </c>
      <c r="K35" s="37">
        <v>4</v>
      </c>
      <c r="L35" s="37">
        <v>4</v>
      </c>
      <c r="M35" s="36">
        <v>3.5</v>
      </c>
      <c r="N35" s="36">
        <v>4</v>
      </c>
      <c r="O35" s="36">
        <v>4</v>
      </c>
      <c r="P35" s="36">
        <v>4</v>
      </c>
      <c r="Q35" s="36">
        <v>4</v>
      </c>
      <c r="R35" s="36">
        <v>4</v>
      </c>
      <c r="S35" s="36">
        <v>4</v>
      </c>
      <c r="T35" s="36">
        <v>4</v>
      </c>
      <c r="U35" s="48">
        <v>4</v>
      </c>
      <c r="V35" s="36">
        <v>4</v>
      </c>
      <c r="W35" s="36">
        <v>4</v>
      </c>
      <c r="X35" s="36">
        <v>4</v>
      </c>
      <c r="Y35" s="36">
        <v>4</v>
      </c>
      <c r="Z35" s="36">
        <v>4</v>
      </c>
      <c r="AA35" s="36"/>
      <c r="AB35" s="36">
        <v>4</v>
      </c>
      <c r="AC35" s="48">
        <v>4</v>
      </c>
      <c r="AD35" s="48">
        <v>4</v>
      </c>
      <c r="AE35" s="48">
        <v>4</v>
      </c>
      <c r="AF35" s="36">
        <v>4</v>
      </c>
      <c r="AG35" s="36">
        <v>4</v>
      </c>
      <c r="AH35" s="36">
        <v>4</v>
      </c>
      <c r="AI35" s="25">
        <f>IF(A35="","",COUNTIF(D35:AH36,"&gt;2")/2)</f>
        <v>27.5</v>
      </c>
      <c r="AJ35" s="25" cm="1">
        <f t="array" ref="AJ35">SUMPRODUCT(IFERROR((IFERROR(WEEKDAY($D$3:$AH$3,2),999)&lt;6)*D35:AH36,0))</f>
        <v>165</v>
      </c>
      <c r="AK35" s="25" cm="1">
        <f t="array" ref="AK35">SUMPRODUCT((IFERROR(WEEKDAY($D$3:$AH$3,2),999)&lt;6)*D37:AH37)</f>
        <v>55</v>
      </c>
      <c r="AL35" s="25" cm="1">
        <f t="array" ref="AL35">SUMPRODUCT(IFERROR((IFERROR(WEEKDAY($D$3:$AH$3,2),0)&gt;5)*D35:AH37,0))</f>
        <v>79</v>
      </c>
      <c r="AM35" s="25">
        <f>IFERROR(SUM(AJ35:AL37),"")</f>
        <v>299</v>
      </c>
      <c r="AN35" s="25" t="s">
        <v>153</v>
      </c>
      <c r="AO35" s="25" cm="1">
        <f t="array" ref="AO35">SUMPRODUCT((IFERROR((D35:AH35+D36:AH36+D37:AH37),0)&gt;8)*1,IFERROR((D35:AH35+D36:AH36+D37:AH37-8),0))</f>
        <v>75</v>
      </c>
      <c r="AP35" s="25">
        <f>SUM(D35:AH37)-AO35</f>
        <v>224</v>
      </c>
      <c r="AQ35" s="25">
        <f>AM35-AO35-AP35</f>
        <v>0</v>
      </c>
    </row>
    <row r="36" ht="20.25" spans="1:43">
      <c r="A36" s="55"/>
      <c r="B36" s="34"/>
      <c r="C36" s="47" t="s">
        <v>156</v>
      </c>
      <c r="D36" s="36">
        <v>4</v>
      </c>
      <c r="E36" s="36">
        <v>4</v>
      </c>
      <c r="F36" s="36">
        <v>4</v>
      </c>
      <c r="G36" s="36">
        <v>4</v>
      </c>
      <c r="H36" s="36"/>
      <c r="I36" s="36"/>
      <c r="J36" s="36">
        <v>2</v>
      </c>
      <c r="K36" s="37">
        <v>4</v>
      </c>
      <c r="L36" s="37">
        <v>4</v>
      </c>
      <c r="M36" s="36">
        <v>4</v>
      </c>
      <c r="N36" s="36">
        <v>4</v>
      </c>
      <c r="O36" s="36">
        <v>4</v>
      </c>
      <c r="P36" s="36">
        <v>4</v>
      </c>
      <c r="Q36" s="36">
        <v>4</v>
      </c>
      <c r="R36" s="36">
        <v>4</v>
      </c>
      <c r="S36" s="36">
        <v>4</v>
      </c>
      <c r="T36" s="36">
        <v>4</v>
      </c>
      <c r="U36" s="48">
        <v>4</v>
      </c>
      <c r="V36" s="36">
        <v>4</v>
      </c>
      <c r="W36" s="36">
        <v>4</v>
      </c>
      <c r="X36" s="36">
        <v>4</v>
      </c>
      <c r="Y36" s="36">
        <v>4</v>
      </c>
      <c r="Z36" s="36">
        <v>4</v>
      </c>
      <c r="AA36" s="36"/>
      <c r="AB36" s="36">
        <v>4</v>
      </c>
      <c r="AC36" s="48">
        <v>4</v>
      </c>
      <c r="AD36" s="36">
        <v>4</v>
      </c>
      <c r="AE36" s="48">
        <v>4</v>
      </c>
      <c r="AF36" s="36">
        <v>4</v>
      </c>
      <c r="AG36" s="36">
        <v>4</v>
      </c>
      <c r="AH36" s="36">
        <v>4</v>
      </c>
      <c r="AI36" s="25"/>
      <c r="AJ36" s="25"/>
      <c r="AK36" s="25"/>
      <c r="AL36" s="25"/>
      <c r="AM36" s="25"/>
      <c r="AN36" s="25"/>
      <c r="AO36" s="25"/>
      <c r="AP36" s="25"/>
      <c r="AQ36" s="25"/>
    </row>
    <row r="37" ht="20.25" spans="1:43">
      <c r="A37" s="55"/>
      <c r="B37" s="38"/>
      <c r="C37" s="51" t="s">
        <v>154</v>
      </c>
      <c r="D37" s="36">
        <v>3</v>
      </c>
      <c r="E37" s="36">
        <v>1.5</v>
      </c>
      <c r="F37" s="36">
        <v>1.5</v>
      </c>
      <c r="G37" s="36">
        <v>3.5</v>
      </c>
      <c r="H37" s="36"/>
      <c r="I37" s="36"/>
      <c r="J37" s="36">
        <v>2.5</v>
      </c>
      <c r="K37" s="37">
        <v>3</v>
      </c>
      <c r="L37" s="37">
        <v>2.5</v>
      </c>
      <c r="M37" s="36">
        <v>5</v>
      </c>
      <c r="N37" s="36">
        <v>3.5</v>
      </c>
      <c r="O37" s="36">
        <v>2.5</v>
      </c>
      <c r="P37" s="36">
        <v>1</v>
      </c>
      <c r="Q37" s="36">
        <v>4.5</v>
      </c>
      <c r="R37" s="36">
        <v>3.5</v>
      </c>
      <c r="S37" s="36">
        <v>2.5</v>
      </c>
      <c r="T37" s="36">
        <v>2</v>
      </c>
      <c r="U37" s="48">
        <v>3</v>
      </c>
      <c r="V37" s="36">
        <v>1.5</v>
      </c>
      <c r="W37" s="36">
        <v>2</v>
      </c>
      <c r="X37" s="36">
        <v>1</v>
      </c>
      <c r="Y37" s="36">
        <v>2</v>
      </c>
      <c r="Z37" s="36">
        <v>2</v>
      </c>
      <c r="AA37" s="36"/>
      <c r="AB37" s="36">
        <v>5.5</v>
      </c>
      <c r="AC37" s="48">
        <v>4</v>
      </c>
      <c r="AD37" s="36">
        <v>2.5</v>
      </c>
      <c r="AE37" s="48">
        <v>3.5</v>
      </c>
      <c r="AF37" s="36">
        <v>5.5</v>
      </c>
      <c r="AG37" s="36">
        <v>4</v>
      </c>
      <c r="AH37" s="36">
        <v>0</v>
      </c>
      <c r="AI37" s="25"/>
      <c r="AJ37" s="25"/>
      <c r="AK37" s="25"/>
      <c r="AL37" s="25"/>
      <c r="AM37" s="25"/>
      <c r="AN37" s="25"/>
      <c r="AO37" s="25"/>
      <c r="AP37" s="25"/>
      <c r="AQ37" s="25"/>
    </row>
    <row r="38" ht="20.25" spans="1:43">
      <c r="A38" s="41" t="s">
        <v>109</v>
      </c>
      <c r="B38" s="34" t="s">
        <v>101</v>
      </c>
      <c r="C38" s="41" t="s">
        <v>155</v>
      </c>
      <c r="D38" s="43">
        <v>4</v>
      </c>
      <c r="E38" s="43"/>
      <c r="F38" s="43">
        <v>4</v>
      </c>
      <c r="G38" s="43">
        <v>4</v>
      </c>
      <c r="H38" s="43"/>
      <c r="I38" s="43"/>
      <c r="J38" s="43">
        <v>3.5</v>
      </c>
      <c r="K38" s="43">
        <v>4</v>
      </c>
      <c r="L38" s="43">
        <v>4</v>
      </c>
      <c r="M38" s="43">
        <v>4</v>
      </c>
      <c r="N38" s="43"/>
      <c r="O38" s="43"/>
      <c r="P38" s="43"/>
      <c r="Q38" s="43">
        <v>4</v>
      </c>
      <c r="R38" s="43">
        <v>4</v>
      </c>
      <c r="S38" s="43">
        <v>4</v>
      </c>
      <c r="T38" s="43">
        <v>4</v>
      </c>
      <c r="U38" s="46">
        <v>4</v>
      </c>
      <c r="V38" s="43">
        <v>4</v>
      </c>
      <c r="W38" s="43">
        <v>4</v>
      </c>
      <c r="X38" s="43"/>
      <c r="Y38" s="43"/>
      <c r="Z38" s="43"/>
      <c r="AA38" s="43"/>
      <c r="AB38" s="43"/>
      <c r="AC38" s="46"/>
      <c r="AD38" s="43"/>
      <c r="AE38" s="46"/>
      <c r="AF38" s="43"/>
      <c r="AG38" s="43"/>
      <c r="AH38" s="43"/>
      <c r="AI38" s="25">
        <f>IF(A38="","",COUNTIF(D38:AH39,"&gt;2")/2)</f>
        <v>14</v>
      </c>
      <c r="AJ38" s="25" cm="1">
        <f t="array" ref="AJ38">SUMPRODUCT(IFERROR((IFERROR(WEEKDAY($D$3:$AH$3,2),999)&lt;6)*D38:AH39,0))</f>
        <v>87.5</v>
      </c>
      <c r="AK38" s="25" cm="1">
        <f t="array" ref="AK38">SUMPRODUCT((IFERROR(WEEKDAY($D$3:$AH$3,2),999)&lt;6)*D40:AH40)</f>
        <v>23</v>
      </c>
      <c r="AL38" s="25" cm="1">
        <f t="array" ref="AL38">SUMPRODUCT(IFERROR((IFERROR(WEEKDAY($D$3:$AH$3,2),0)&gt;5)*D38:AH40,0))</f>
        <v>31.5</v>
      </c>
      <c r="AM38" s="25">
        <f>IFERROR(SUM(AJ38:AL40),"")</f>
        <v>142</v>
      </c>
      <c r="AN38" s="25" t="s">
        <v>153</v>
      </c>
      <c r="AO38" s="25" cm="1">
        <f t="array" ref="AO38">SUMPRODUCT((IFERROR((D38:AH38+D39:AH39+D40:AH40),0)&gt;8)*1,IFERROR((D38:AH38+D39:AH39+D40:AH40-8),0))</f>
        <v>30</v>
      </c>
      <c r="AP38" s="25">
        <f>SUM(D38:AH40)-AO38</f>
        <v>112</v>
      </c>
      <c r="AQ38" s="25">
        <f>AM38-AO38-AP38</f>
        <v>0</v>
      </c>
    </row>
    <row r="39" ht="20.25" spans="1:43">
      <c r="A39" s="41"/>
      <c r="B39" s="34"/>
      <c r="C39" s="41" t="s">
        <v>156</v>
      </c>
      <c r="D39" s="43">
        <v>4</v>
      </c>
      <c r="E39" s="43"/>
      <c r="F39" s="43">
        <v>4</v>
      </c>
      <c r="G39" s="43">
        <v>4</v>
      </c>
      <c r="H39" s="43"/>
      <c r="I39" s="43"/>
      <c r="J39" s="43">
        <v>4</v>
      </c>
      <c r="K39" s="43">
        <v>4</v>
      </c>
      <c r="L39" s="43">
        <v>4</v>
      </c>
      <c r="M39" s="43">
        <v>4</v>
      </c>
      <c r="N39" s="43"/>
      <c r="O39" s="43"/>
      <c r="P39" s="43"/>
      <c r="Q39" s="43">
        <v>4</v>
      </c>
      <c r="R39" s="43">
        <v>4</v>
      </c>
      <c r="S39" s="43">
        <v>4</v>
      </c>
      <c r="T39" s="43">
        <v>4</v>
      </c>
      <c r="U39" s="46">
        <v>4.5</v>
      </c>
      <c r="V39" s="43">
        <v>4</v>
      </c>
      <c r="W39" s="43">
        <v>4</v>
      </c>
      <c r="X39" s="43"/>
      <c r="Y39" s="43"/>
      <c r="Z39" s="43"/>
      <c r="AA39" s="43"/>
      <c r="AB39" s="43"/>
      <c r="AC39" s="46"/>
      <c r="AD39" s="43"/>
      <c r="AE39" s="46"/>
      <c r="AF39" s="43"/>
      <c r="AG39" s="43"/>
      <c r="AH39" s="43"/>
      <c r="AI39" s="25"/>
      <c r="AJ39" s="25"/>
      <c r="AK39" s="25"/>
      <c r="AL39" s="25"/>
      <c r="AM39" s="25"/>
      <c r="AN39" s="25"/>
      <c r="AO39" s="25"/>
      <c r="AP39" s="25"/>
      <c r="AQ39" s="25"/>
    </row>
    <row r="40" ht="20.25" spans="1:43">
      <c r="A40" s="41"/>
      <c r="B40" s="38"/>
      <c r="C40" s="44" t="s">
        <v>154</v>
      </c>
      <c r="D40" s="43">
        <v>3</v>
      </c>
      <c r="E40" s="43"/>
      <c r="F40" s="43">
        <v>2</v>
      </c>
      <c r="G40" s="43">
        <v>2.5</v>
      </c>
      <c r="H40" s="43"/>
      <c r="I40" s="43"/>
      <c r="J40" s="43">
        <v>4</v>
      </c>
      <c r="K40" s="43">
        <v>3.5</v>
      </c>
      <c r="L40" s="43">
        <v>3</v>
      </c>
      <c r="M40" s="43">
        <v>0.5</v>
      </c>
      <c r="N40" s="43"/>
      <c r="O40" s="43"/>
      <c r="P40" s="43"/>
      <c r="Q40" s="43">
        <v>1.5</v>
      </c>
      <c r="R40" s="43">
        <v>2</v>
      </c>
      <c r="S40" s="43">
        <v>2</v>
      </c>
      <c r="T40" s="43">
        <v>1.5</v>
      </c>
      <c r="U40" s="46">
        <v>3</v>
      </c>
      <c r="V40" s="43">
        <v>1.5</v>
      </c>
      <c r="W40" s="43">
        <v>0</v>
      </c>
      <c r="X40" s="43"/>
      <c r="Y40" s="43"/>
      <c r="Z40" s="43"/>
      <c r="AA40" s="43"/>
      <c r="AB40" s="43"/>
      <c r="AC40" s="46"/>
      <c r="AD40" s="43"/>
      <c r="AE40" s="46"/>
      <c r="AF40" s="43"/>
      <c r="AG40" s="43"/>
      <c r="AH40" s="43"/>
      <c r="AI40" s="25"/>
      <c r="AJ40" s="25"/>
      <c r="AK40" s="25"/>
      <c r="AL40" s="25"/>
      <c r="AM40" s="25"/>
      <c r="AN40" s="25"/>
      <c r="AO40" s="25"/>
      <c r="AP40" s="25"/>
      <c r="AQ40" s="25"/>
    </row>
    <row r="41" ht="20.25" spans="1:43">
      <c r="A41" s="54" t="s">
        <v>111</v>
      </c>
      <c r="B41" s="34" t="s">
        <v>101</v>
      </c>
      <c r="C41" s="47" t="s">
        <v>155</v>
      </c>
      <c r="D41" s="36">
        <v>4</v>
      </c>
      <c r="E41" s="36">
        <v>4</v>
      </c>
      <c r="F41" s="36">
        <v>4</v>
      </c>
      <c r="G41" s="36">
        <v>3.5</v>
      </c>
      <c r="H41" s="36"/>
      <c r="I41" s="36"/>
      <c r="J41" s="36">
        <v>4</v>
      </c>
      <c r="K41" s="37">
        <v>4</v>
      </c>
      <c r="L41" s="37">
        <v>3.5</v>
      </c>
      <c r="M41" s="36"/>
      <c r="N41" s="36">
        <v>4</v>
      </c>
      <c r="O41" s="36">
        <v>4</v>
      </c>
      <c r="P41" s="36">
        <v>4</v>
      </c>
      <c r="Q41" s="36">
        <v>4</v>
      </c>
      <c r="R41" s="36">
        <v>4</v>
      </c>
      <c r="S41" s="36">
        <v>4</v>
      </c>
      <c r="T41" s="36">
        <v>4</v>
      </c>
      <c r="U41" s="36"/>
      <c r="V41" s="36"/>
      <c r="W41" s="36">
        <v>4</v>
      </c>
      <c r="X41" s="36">
        <v>1.5</v>
      </c>
      <c r="Y41" s="36">
        <v>4</v>
      </c>
      <c r="Z41" s="36">
        <v>4</v>
      </c>
      <c r="AA41" s="36">
        <v>4</v>
      </c>
      <c r="AB41" s="36">
        <v>3</v>
      </c>
      <c r="AC41" s="48">
        <v>4</v>
      </c>
      <c r="AD41" s="36">
        <v>4</v>
      </c>
      <c r="AE41" s="48">
        <v>4</v>
      </c>
      <c r="AF41" s="49">
        <v>4</v>
      </c>
      <c r="AG41" s="36">
        <v>4</v>
      </c>
      <c r="AH41" s="36">
        <v>4</v>
      </c>
      <c r="AI41" s="25">
        <f>IF(A41="","",COUNTIF(D41:AH42,"&gt;2")/2)</f>
        <v>24</v>
      </c>
      <c r="AJ41" s="25" cm="1">
        <f t="array" ref="AJ41">SUMPRODUCT(IFERROR((IFERROR(WEEKDAY($D$3:$AH$3,2),999)&lt;6)*D41:AH42,0))</f>
        <v>161</v>
      </c>
      <c r="AK41" s="25" cm="1">
        <f t="array" ref="AK41">SUMPRODUCT((IFERROR(WEEKDAY($D$3:$AH$3,2),999)&lt;6)*D43:AH43)</f>
        <v>39</v>
      </c>
      <c r="AL41" s="25" cm="1">
        <f t="array" ref="AL41">SUMPRODUCT(IFERROR((IFERROR(WEEKDAY($D$3:$AH$3,2),0)&gt;5)*D41:AH43,0))</f>
        <v>40.5</v>
      </c>
      <c r="AM41" s="25">
        <f>IFERROR(SUM(AJ41:AL43),"")</f>
        <v>240.5</v>
      </c>
      <c r="AN41" s="25" t="s">
        <v>153</v>
      </c>
      <c r="AO41" s="25" cm="1">
        <f t="array" ref="AO41">SUMPRODUCT((IFERROR((D41:AH41+D42:AH42+D43:AH43),0)&gt;8)*1,IFERROR((D41:AH41+D42:AH42+D43:AH43-8),0))</f>
        <v>49</v>
      </c>
      <c r="AP41" s="25">
        <f>SUM(D41:AH43)-AO41</f>
        <v>191.5</v>
      </c>
      <c r="AQ41" s="25">
        <f>AM41-AO41-AP41</f>
        <v>0</v>
      </c>
    </row>
    <row r="42" ht="20.25" spans="1:43">
      <c r="A42" s="55"/>
      <c r="B42" s="34"/>
      <c r="C42" s="47" t="s">
        <v>156</v>
      </c>
      <c r="D42" s="36">
        <v>4</v>
      </c>
      <c r="E42" s="36">
        <v>4</v>
      </c>
      <c r="F42" s="36">
        <v>4</v>
      </c>
      <c r="G42" s="36"/>
      <c r="H42" s="36"/>
      <c r="I42" s="36"/>
      <c r="J42" s="36">
        <v>4</v>
      </c>
      <c r="K42" s="37">
        <v>4</v>
      </c>
      <c r="L42" s="37">
        <v>4</v>
      </c>
      <c r="M42" s="36"/>
      <c r="N42" s="36">
        <v>4</v>
      </c>
      <c r="O42" s="36">
        <v>4</v>
      </c>
      <c r="P42" s="36">
        <v>4</v>
      </c>
      <c r="Q42" s="36">
        <v>4</v>
      </c>
      <c r="R42" s="36">
        <v>4</v>
      </c>
      <c r="S42" s="36">
        <v>4</v>
      </c>
      <c r="T42" s="36">
        <v>4</v>
      </c>
      <c r="U42" s="36"/>
      <c r="V42" s="36"/>
      <c r="W42" s="36">
        <v>4</v>
      </c>
      <c r="X42" s="36"/>
      <c r="Y42" s="36">
        <v>4</v>
      </c>
      <c r="Z42" s="36">
        <v>4</v>
      </c>
      <c r="AA42" s="36">
        <v>4</v>
      </c>
      <c r="AB42" s="36"/>
      <c r="AC42" s="48">
        <v>4</v>
      </c>
      <c r="AD42" s="36">
        <v>4</v>
      </c>
      <c r="AE42" s="48">
        <v>4</v>
      </c>
      <c r="AF42" s="49">
        <v>4</v>
      </c>
      <c r="AG42" s="36">
        <v>4</v>
      </c>
      <c r="AH42" s="36">
        <v>4</v>
      </c>
      <c r="AI42" s="25"/>
      <c r="AJ42" s="25"/>
      <c r="AK42" s="25"/>
      <c r="AL42" s="25"/>
      <c r="AM42" s="25"/>
      <c r="AN42" s="25"/>
      <c r="AO42" s="25"/>
      <c r="AP42" s="25"/>
      <c r="AQ42" s="25"/>
    </row>
    <row r="43" ht="20.25" spans="1:43">
      <c r="A43" s="55"/>
      <c r="B43" s="38"/>
      <c r="C43" s="51" t="s">
        <v>154</v>
      </c>
      <c r="D43" s="36">
        <v>1</v>
      </c>
      <c r="E43" s="36">
        <v>2</v>
      </c>
      <c r="F43" s="36">
        <v>1.5</v>
      </c>
      <c r="G43" s="36"/>
      <c r="H43" s="36"/>
      <c r="I43" s="36"/>
      <c r="J43" s="36">
        <v>4</v>
      </c>
      <c r="K43" s="37">
        <v>3.5</v>
      </c>
      <c r="L43" s="37">
        <v>0</v>
      </c>
      <c r="M43" s="36"/>
      <c r="N43" s="36">
        <v>3.5</v>
      </c>
      <c r="O43" s="36">
        <v>2.5</v>
      </c>
      <c r="P43" s="36">
        <v>1</v>
      </c>
      <c r="Q43" s="36">
        <v>1.5</v>
      </c>
      <c r="R43" s="36">
        <v>1</v>
      </c>
      <c r="S43" s="36">
        <v>1</v>
      </c>
      <c r="T43" s="36">
        <v>0.5</v>
      </c>
      <c r="U43" s="36"/>
      <c r="V43" s="36"/>
      <c r="W43" s="36">
        <v>2</v>
      </c>
      <c r="X43" s="36"/>
      <c r="Y43" s="36">
        <v>2</v>
      </c>
      <c r="Z43" s="36">
        <v>2</v>
      </c>
      <c r="AA43" s="36">
        <v>3.5</v>
      </c>
      <c r="AB43" s="36"/>
      <c r="AC43" s="48">
        <v>4</v>
      </c>
      <c r="AD43" s="36">
        <v>3</v>
      </c>
      <c r="AE43" s="48">
        <v>3.5</v>
      </c>
      <c r="AF43" s="49">
        <v>5</v>
      </c>
      <c r="AG43" s="36">
        <v>1</v>
      </c>
      <c r="AH43" s="36">
        <v>0</v>
      </c>
      <c r="AI43" s="25"/>
      <c r="AJ43" s="25"/>
      <c r="AK43" s="25"/>
      <c r="AL43" s="25"/>
      <c r="AM43" s="25"/>
      <c r="AN43" s="25"/>
      <c r="AO43" s="25"/>
      <c r="AP43" s="25"/>
      <c r="AQ43" s="25"/>
    </row>
    <row r="44" ht="20.25" spans="1:43">
      <c r="A44" s="34" t="s">
        <v>103</v>
      </c>
      <c r="B44" s="34" t="s">
        <v>101</v>
      </c>
      <c r="C44" s="35" t="s">
        <v>155</v>
      </c>
      <c r="D44" s="36"/>
      <c r="E44" s="37"/>
      <c r="F44" s="36"/>
      <c r="G44" s="37"/>
      <c r="H44" s="37"/>
      <c r="I44" s="37"/>
      <c r="J44" s="37"/>
      <c r="K44" s="36">
        <v>4</v>
      </c>
      <c r="L44" s="36">
        <v>3.5</v>
      </c>
      <c r="M44" s="40">
        <v>4</v>
      </c>
      <c r="N44" s="37">
        <v>4</v>
      </c>
      <c r="O44" s="40">
        <v>4</v>
      </c>
      <c r="P44" s="37">
        <v>4</v>
      </c>
      <c r="Q44" s="37">
        <v>4</v>
      </c>
      <c r="R44" s="36">
        <v>4</v>
      </c>
      <c r="S44" s="36">
        <v>4</v>
      </c>
      <c r="T44" s="37">
        <v>4</v>
      </c>
      <c r="U44" s="37">
        <v>4</v>
      </c>
      <c r="V44" s="40">
        <v>4</v>
      </c>
      <c r="W44" s="37">
        <v>4</v>
      </c>
      <c r="X44" s="37">
        <v>4</v>
      </c>
      <c r="Y44" s="37">
        <v>4</v>
      </c>
      <c r="Z44" s="36"/>
      <c r="AA44" s="36">
        <v>4</v>
      </c>
      <c r="AB44" s="37">
        <v>4</v>
      </c>
      <c r="AC44" s="37">
        <v>4</v>
      </c>
      <c r="AD44" s="37">
        <v>4</v>
      </c>
      <c r="AE44" s="36"/>
      <c r="AF44" s="36">
        <v>4</v>
      </c>
      <c r="AG44" s="36">
        <v>4</v>
      </c>
      <c r="AH44" s="36">
        <v>4</v>
      </c>
      <c r="AI44" s="25">
        <f>IF(A44="","",COUNTIF(D44:AH45,"&gt;2")/2)</f>
        <v>22.5</v>
      </c>
      <c r="AJ44" s="25" cm="1">
        <f t="array" ref="AJ44">SUMPRODUCT(IFERROR((IFERROR(WEEKDAY($D$3:$AH$3,2),999)&lt;6)*D44:AH45,0))</f>
        <v>132</v>
      </c>
      <c r="AK44" s="25" cm="1">
        <f t="array" ref="AK44">SUMPRODUCT((IFERROR(WEEKDAY($D$3:$AH$3,2),999)&lt;6)*D46:AH46)</f>
        <v>34</v>
      </c>
      <c r="AL44" s="25" cm="1">
        <f t="array" ref="AL44">SUMPRODUCT(IFERROR((IFERROR(WEEKDAY($D$3:$AH$3,2),0)&gt;5)*D44:AH46,0))</f>
        <v>68.5</v>
      </c>
      <c r="AM44" s="25">
        <f>IFERROR(SUM(AJ44:AL46),"")</f>
        <v>234.5</v>
      </c>
      <c r="AN44" s="25" t="s">
        <v>153</v>
      </c>
      <c r="AO44" s="25" cm="1">
        <f t="array" ref="AO44">SUMPRODUCT((IFERROR((D44:AH44+D45:AH45+D46:AH46),0)&gt;8)*1,IFERROR((D44:AH44+D45:AH45+D46:AH46-8),0))</f>
        <v>52</v>
      </c>
      <c r="AP44" s="25">
        <f>SUM(D44:AH46)-AO44</f>
        <v>182.5</v>
      </c>
      <c r="AQ44" s="25">
        <f>AM44-AO44-AP44</f>
        <v>0</v>
      </c>
    </row>
    <row r="45" ht="20.25" spans="1:43">
      <c r="A45" s="34"/>
      <c r="B45" s="34"/>
      <c r="C45" s="35" t="s">
        <v>156</v>
      </c>
      <c r="D45" s="36"/>
      <c r="E45" s="37"/>
      <c r="F45" s="36"/>
      <c r="G45" s="37"/>
      <c r="H45" s="37"/>
      <c r="I45" s="37"/>
      <c r="J45" s="37"/>
      <c r="K45" s="36">
        <v>4</v>
      </c>
      <c r="L45" s="36">
        <v>4</v>
      </c>
      <c r="M45" s="40">
        <v>4</v>
      </c>
      <c r="N45" s="37">
        <v>4</v>
      </c>
      <c r="O45" s="40">
        <v>4</v>
      </c>
      <c r="P45" s="37">
        <v>4</v>
      </c>
      <c r="Q45" s="37">
        <v>4</v>
      </c>
      <c r="R45" s="36">
        <v>4</v>
      </c>
      <c r="S45" s="36">
        <v>4</v>
      </c>
      <c r="T45" s="37">
        <v>4</v>
      </c>
      <c r="U45" s="37">
        <v>4</v>
      </c>
      <c r="V45" s="40">
        <v>4</v>
      </c>
      <c r="W45" s="37">
        <v>4</v>
      </c>
      <c r="X45" s="37">
        <v>4</v>
      </c>
      <c r="Y45" s="37">
        <v>4</v>
      </c>
      <c r="Z45" s="36">
        <v>4.5</v>
      </c>
      <c r="AA45" s="36">
        <v>4</v>
      </c>
      <c r="AB45" s="37">
        <v>4</v>
      </c>
      <c r="AC45" s="37">
        <v>4</v>
      </c>
      <c r="AD45" s="37">
        <v>4</v>
      </c>
      <c r="AE45" s="36"/>
      <c r="AF45" s="36">
        <v>4</v>
      </c>
      <c r="AG45" s="36">
        <v>4</v>
      </c>
      <c r="AH45" s="36">
        <v>4</v>
      </c>
      <c r="AI45" s="25"/>
      <c r="AJ45" s="25"/>
      <c r="AK45" s="25"/>
      <c r="AL45" s="25"/>
      <c r="AM45" s="25"/>
      <c r="AN45" s="25"/>
      <c r="AO45" s="25"/>
      <c r="AP45" s="25"/>
      <c r="AQ45" s="25"/>
    </row>
    <row r="46" ht="20.25" spans="1:43">
      <c r="A46" s="38"/>
      <c r="B46" s="38"/>
      <c r="C46" s="39" t="s">
        <v>154</v>
      </c>
      <c r="D46" s="36"/>
      <c r="E46" s="36"/>
      <c r="F46" s="36"/>
      <c r="G46" s="36"/>
      <c r="H46" s="37"/>
      <c r="I46" s="37"/>
      <c r="J46" s="37"/>
      <c r="K46" s="36">
        <v>3.5</v>
      </c>
      <c r="L46" s="36">
        <v>3</v>
      </c>
      <c r="M46" s="36">
        <v>3.5</v>
      </c>
      <c r="N46" s="36">
        <v>3.5</v>
      </c>
      <c r="O46" s="37">
        <v>3.5</v>
      </c>
      <c r="P46" s="37">
        <v>3</v>
      </c>
      <c r="Q46" s="36">
        <v>1.5</v>
      </c>
      <c r="R46" s="36">
        <v>1</v>
      </c>
      <c r="S46" s="36">
        <v>1</v>
      </c>
      <c r="T46" s="36">
        <v>0.5</v>
      </c>
      <c r="U46" s="36">
        <v>3</v>
      </c>
      <c r="V46" s="37">
        <v>1</v>
      </c>
      <c r="W46" s="36">
        <v>2</v>
      </c>
      <c r="X46" s="37">
        <v>1</v>
      </c>
      <c r="Y46" s="37">
        <v>2</v>
      </c>
      <c r="Z46" s="36">
        <v>2</v>
      </c>
      <c r="AA46" s="36">
        <v>1</v>
      </c>
      <c r="AB46" s="37">
        <v>5.5</v>
      </c>
      <c r="AC46" s="36">
        <v>4</v>
      </c>
      <c r="AD46" s="36">
        <v>3</v>
      </c>
      <c r="AE46" s="36"/>
      <c r="AF46" s="36">
        <v>5</v>
      </c>
      <c r="AG46" s="36">
        <v>1</v>
      </c>
      <c r="AH46" s="36">
        <v>0</v>
      </c>
      <c r="AI46" s="25"/>
      <c r="AJ46" s="25"/>
      <c r="AK46" s="25"/>
      <c r="AL46" s="25"/>
      <c r="AM46" s="25"/>
      <c r="AN46" s="25"/>
      <c r="AO46" s="25"/>
      <c r="AP46" s="25"/>
      <c r="AQ46" s="25"/>
    </row>
    <row r="47" ht="20.25" spans="1:43">
      <c r="A47" s="56" t="s">
        <v>110</v>
      </c>
      <c r="B47" s="34" t="s">
        <v>101</v>
      </c>
      <c r="C47" s="47" t="s">
        <v>155</v>
      </c>
      <c r="D47" s="36"/>
      <c r="E47" s="36">
        <v>4</v>
      </c>
      <c r="F47" s="36">
        <v>4</v>
      </c>
      <c r="G47" s="36">
        <v>4</v>
      </c>
      <c r="H47" s="37">
        <v>4</v>
      </c>
      <c r="I47" s="36"/>
      <c r="J47" s="36">
        <v>4</v>
      </c>
      <c r="K47" s="37">
        <v>4</v>
      </c>
      <c r="L47" s="37">
        <v>4</v>
      </c>
      <c r="M47" s="36">
        <v>4</v>
      </c>
      <c r="N47" s="36">
        <v>4</v>
      </c>
      <c r="O47" s="36">
        <v>3.5</v>
      </c>
      <c r="P47" s="36">
        <v>4</v>
      </c>
      <c r="Q47" s="36">
        <v>4</v>
      </c>
      <c r="R47" s="36">
        <v>4</v>
      </c>
      <c r="S47" s="36">
        <v>4</v>
      </c>
      <c r="T47" s="36">
        <v>4</v>
      </c>
      <c r="U47" s="48">
        <v>4</v>
      </c>
      <c r="V47" s="36">
        <v>4</v>
      </c>
      <c r="W47" s="36">
        <v>4</v>
      </c>
      <c r="X47" s="36">
        <v>4</v>
      </c>
      <c r="Y47" s="36">
        <v>4</v>
      </c>
      <c r="Z47" s="36">
        <v>4</v>
      </c>
      <c r="AA47" s="36">
        <v>4</v>
      </c>
      <c r="AB47" s="36">
        <v>4</v>
      </c>
      <c r="AC47" s="48">
        <v>4</v>
      </c>
      <c r="AD47" s="36">
        <v>4</v>
      </c>
      <c r="AE47" s="48">
        <v>4</v>
      </c>
      <c r="AF47" s="49">
        <v>4</v>
      </c>
      <c r="AG47" s="36">
        <v>4</v>
      </c>
      <c r="AH47" s="36">
        <v>4</v>
      </c>
      <c r="AI47" s="25">
        <f>IF(A47="","",COUNTIF(D47:AH48,"&gt;2")/2)</f>
        <v>29</v>
      </c>
      <c r="AJ47" s="25" cm="1">
        <f t="array" ref="AJ47">SUMPRODUCT(IFERROR((IFERROR(WEEKDAY($D$3:$AH$3,2),999)&lt;6)*D47:AH48,0))</f>
        <v>168.5</v>
      </c>
      <c r="AK47" s="25" cm="1">
        <f t="array" ref="AK47">SUMPRODUCT((IFERROR(WEEKDAY($D$3:$AH$3,2),999)&lt;6)*D49:AH49)</f>
        <v>73.5</v>
      </c>
      <c r="AL47" s="25" cm="1">
        <f t="array" ref="AL47">SUMPRODUCT(IFERROR((IFERROR(WEEKDAY($D$3:$AH$3,2),0)&gt;5)*D47:AH49,0))</f>
        <v>83</v>
      </c>
      <c r="AM47" s="25">
        <f>IFERROR(SUM(AJ47:AL49),"")</f>
        <v>325</v>
      </c>
      <c r="AN47" s="25" t="s">
        <v>153</v>
      </c>
      <c r="AO47" s="25" cm="1">
        <f t="array" ref="AO47">SUMPRODUCT((IFERROR((D47:AH47+D48:AH48+D49:AH49),0)&gt;8)*1,IFERROR((D47:AH47+D48:AH48+D49:AH49-8),0))</f>
        <v>93</v>
      </c>
      <c r="AP47" s="25">
        <f>SUM(D47:AH49)-AO47</f>
        <v>232</v>
      </c>
      <c r="AQ47" s="25">
        <f>AM47-AO47-AP47</f>
        <v>0</v>
      </c>
    </row>
    <row r="48" ht="20.25" spans="1:43">
      <c r="A48" s="57"/>
      <c r="B48" s="34"/>
      <c r="C48" s="47" t="s">
        <v>156</v>
      </c>
      <c r="D48" s="36"/>
      <c r="E48" s="36">
        <v>4</v>
      </c>
      <c r="F48" s="36">
        <v>4</v>
      </c>
      <c r="G48" s="36">
        <v>4</v>
      </c>
      <c r="H48" s="37">
        <v>4</v>
      </c>
      <c r="I48" s="36"/>
      <c r="J48" s="36">
        <v>4</v>
      </c>
      <c r="K48" s="37">
        <v>4</v>
      </c>
      <c r="L48" s="37">
        <v>4</v>
      </c>
      <c r="M48" s="36">
        <v>4</v>
      </c>
      <c r="N48" s="36">
        <v>4</v>
      </c>
      <c r="O48" s="36">
        <v>4.5</v>
      </c>
      <c r="P48" s="36">
        <v>4.5</v>
      </c>
      <c r="Q48" s="36">
        <v>4</v>
      </c>
      <c r="R48" s="36">
        <v>4</v>
      </c>
      <c r="S48" s="36">
        <v>4</v>
      </c>
      <c r="T48" s="36">
        <v>4</v>
      </c>
      <c r="U48" s="48">
        <v>4</v>
      </c>
      <c r="V48" s="36">
        <v>4</v>
      </c>
      <c r="W48" s="36">
        <v>4</v>
      </c>
      <c r="X48" s="36">
        <v>4</v>
      </c>
      <c r="Y48" s="36">
        <v>4</v>
      </c>
      <c r="Z48" s="36">
        <v>4</v>
      </c>
      <c r="AA48" s="36">
        <v>4</v>
      </c>
      <c r="AB48" s="36">
        <v>4</v>
      </c>
      <c r="AC48" s="48">
        <v>4</v>
      </c>
      <c r="AD48" s="36">
        <v>4</v>
      </c>
      <c r="AE48" s="48">
        <v>4</v>
      </c>
      <c r="AF48" s="49">
        <v>4</v>
      </c>
      <c r="AG48" s="36">
        <v>4</v>
      </c>
      <c r="AH48" s="36">
        <v>4</v>
      </c>
      <c r="AI48" s="25"/>
      <c r="AJ48" s="25"/>
      <c r="AK48" s="25"/>
      <c r="AL48" s="25"/>
      <c r="AM48" s="25"/>
      <c r="AN48" s="25"/>
      <c r="AO48" s="25"/>
      <c r="AP48" s="25"/>
      <c r="AQ48" s="25"/>
    </row>
    <row r="49" ht="20.25" spans="1:43">
      <c r="A49" s="57"/>
      <c r="B49" s="38"/>
      <c r="C49" s="51" t="s">
        <v>154</v>
      </c>
      <c r="D49" s="36"/>
      <c r="E49" s="36">
        <v>4.5</v>
      </c>
      <c r="F49" s="36">
        <v>3</v>
      </c>
      <c r="G49" s="36">
        <v>4</v>
      </c>
      <c r="H49" s="37">
        <v>0.5</v>
      </c>
      <c r="I49" s="36"/>
      <c r="J49" s="36">
        <v>3</v>
      </c>
      <c r="K49" s="37">
        <v>4</v>
      </c>
      <c r="L49" s="37">
        <v>4.5</v>
      </c>
      <c r="M49" s="36">
        <v>2.5</v>
      </c>
      <c r="N49" s="36">
        <v>3</v>
      </c>
      <c r="O49" s="36">
        <v>1</v>
      </c>
      <c r="P49" s="36">
        <v>4.5</v>
      </c>
      <c r="Q49" s="36">
        <v>4</v>
      </c>
      <c r="R49" s="36">
        <v>4.5</v>
      </c>
      <c r="S49" s="36">
        <v>5.5</v>
      </c>
      <c r="T49" s="36">
        <v>1.5</v>
      </c>
      <c r="U49" s="48">
        <v>3.5</v>
      </c>
      <c r="V49" s="36">
        <v>2</v>
      </c>
      <c r="W49" s="36">
        <v>0</v>
      </c>
      <c r="X49" s="36">
        <v>4</v>
      </c>
      <c r="Y49" s="36">
        <v>4</v>
      </c>
      <c r="Z49" s="36">
        <v>4</v>
      </c>
      <c r="AA49" s="36">
        <v>4</v>
      </c>
      <c r="AB49" s="36">
        <v>0</v>
      </c>
      <c r="AC49" s="48">
        <v>5</v>
      </c>
      <c r="AD49" s="36">
        <v>5</v>
      </c>
      <c r="AE49" s="48">
        <v>2</v>
      </c>
      <c r="AF49" s="49">
        <v>6</v>
      </c>
      <c r="AG49" s="36">
        <v>3</v>
      </c>
      <c r="AH49" s="36">
        <v>0</v>
      </c>
      <c r="AI49" s="25"/>
      <c r="AJ49" s="25"/>
      <c r="AK49" s="25"/>
      <c r="AL49" s="25"/>
      <c r="AM49" s="25"/>
      <c r="AN49" s="25"/>
      <c r="AO49" s="25"/>
      <c r="AP49" s="25"/>
      <c r="AQ49" s="25"/>
    </row>
    <row r="50" ht="21" spans="1:43">
      <c r="A50" s="58" t="s">
        <v>96</v>
      </c>
      <c r="B50" s="59" t="s">
        <v>45</v>
      </c>
      <c r="C50" s="60" t="s">
        <v>155</v>
      </c>
      <c r="D50" s="61"/>
      <c r="E50" s="61"/>
      <c r="F50" s="61"/>
      <c r="G50" s="61"/>
      <c r="H50" s="61">
        <v>3.5</v>
      </c>
      <c r="I50" s="61"/>
      <c r="J50" s="61"/>
      <c r="K50" s="61">
        <v>4</v>
      </c>
      <c r="L50" s="61">
        <v>4</v>
      </c>
      <c r="M50" s="61">
        <v>4</v>
      </c>
      <c r="N50" s="61"/>
      <c r="O50" s="61">
        <v>4</v>
      </c>
      <c r="P50" s="61">
        <v>4</v>
      </c>
      <c r="Q50" s="62">
        <v>4</v>
      </c>
      <c r="R50" s="61">
        <v>4</v>
      </c>
      <c r="S50" s="61"/>
      <c r="T50" s="61">
        <v>4</v>
      </c>
      <c r="U50" s="61">
        <v>4</v>
      </c>
      <c r="V50" s="61"/>
      <c r="W50" s="61">
        <v>2</v>
      </c>
      <c r="X50" s="61">
        <v>4</v>
      </c>
      <c r="Y50" s="61">
        <v>4</v>
      </c>
      <c r="Z50" s="61">
        <v>4</v>
      </c>
      <c r="AA50" s="61">
        <v>4</v>
      </c>
      <c r="AB50" s="61">
        <v>4</v>
      </c>
      <c r="AC50" s="61">
        <v>4</v>
      </c>
      <c r="AD50" s="61">
        <v>4</v>
      </c>
      <c r="AE50" s="61">
        <v>4</v>
      </c>
      <c r="AF50" s="61">
        <v>1.5</v>
      </c>
      <c r="AG50" s="61"/>
      <c r="AH50" s="61"/>
      <c r="AI50" s="25">
        <f>IF(A50="","",COUNTIF(D50:AH51,"&gt;2")/2)</f>
        <v>20</v>
      </c>
      <c r="AJ50" s="25" cm="1">
        <f t="array" ref="AJ50">SUMPRODUCT(IFERROR((IFERROR(WEEKDAY($D$3:$AH$3,2),999)&lt;6)*D50:AH51,0))</f>
        <v>156</v>
      </c>
      <c r="AK50" s="25" cm="1">
        <f t="array" ref="AK50">SUMPRODUCT((IFERROR(WEEKDAY($D$3:$AH$3,2),999)&lt;6)*D52:AH52)</f>
        <v>27.5</v>
      </c>
      <c r="AL50" s="25" cm="1">
        <f t="array" ref="AL50">SUMPRODUCT(IFERROR((IFERROR(WEEKDAY($D$3:$AH$3,2),0)&gt;5)*D50:AH52,0))</f>
        <v>88.5</v>
      </c>
      <c r="AM50" s="25">
        <f>IFERROR(SUM(AJ50:AL52),"")</f>
        <v>272</v>
      </c>
      <c r="AN50" s="25" t="s">
        <v>153</v>
      </c>
      <c r="AO50" s="25" cm="1">
        <f t="array" ref="AO50">SUMPRODUCT((IFERROR((D50:AH50+D51:AH51+D52:AH52),0)&gt;8)*1,IFERROR((D50:AH50+D51:AH51+D52:AH52-8),0))</f>
        <v>90.5</v>
      </c>
      <c r="AP50" s="25">
        <f>SUM(D50:AH52)-AO50</f>
        <v>181.5</v>
      </c>
      <c r="AQ50" s="25">
        <f>AM50-AO50-AP50</f>
        <v>0</v>
      </c>
    </row>
    <row r="51" ht="21" spans="1:43">
      <c r="A51" s="58"/>
      <c r="B51" s="63"/>
      <c r="C51" s="60" t="s">
        <v>156</v>
      </c>
      <c r="D51" s="64"/>
      <c r="E51" s="61"/>
      <c r="F51" s="61"/>
      <c r="G51" s="61">
        <v>7</v>
      </c>
      <c r="H51" s="61">
        <v>7.5</v>
      </c>
      <c r="I51" s="61"/>
      <c r="J51" s="61">
        <v>6.5</v>
      </c>
      <c r="K51" s="61">
        <v>7</v>
      </c>
      <c r="L51" s="61">
        <v>7</v>
      </c>
      <c r="M51" s="61">
        <v>7</v>
      </c>
      <c r="N51" s="61">
        <v>7</v>
      </c>
      <c r="O51" s="61">
        <v>7</v>
      </c>
      <c r="P51" s="61">
        <v>7</v>
      </c>
      <c r="Q51" s="61">
        <v>7</v>
      </c>
      <c r="R51" s="61"/>
      <c r="S51" s="61">
        <v>3</v>
      </c>
      <c r="T51" s="61">
        <v>7</v>
      </c>
      <c r="U51" s="61">
        <v>7</v>
      </c>
      <c r="V51" s="61"/>
      <c r="W51" s="61">
        <v>7</v>
      </c>
      <c r="X51" s="61">
        <v>7</v>
      </c>
      <c r="Y51" s="61">
        <v>7</v>
      </c>
      <c r="Z51" s="61">
        <v>7</v>
      </c>
      <c r="AA51" s="61">
        <v>7</v>
      </c>
      <c r="AB51" s="61">
        <v>7</v>
      </c>
      <c r="AC51" s="61">
        <v>7</v>
      </c>
      <c r="AD51" s="61">
        <v>7</v>
      </c>
      <c r="AE51" s="61">
        <v>7</v>
      </c>
      <c r="AF51" s="61"/>
      <c r="AG51" s="61"/>
      <c r="AH51" s="61"/>
      <c r="AI51" s="25"/>
      <c r="AJ51" s="25"/>
      <c r="AK51" s="25"/>
      <c r="AL51" s="25"/>
      <c r="AM51" s="25"/>
      <c r="AN51" s="25"/>
      <c r="AO51" s="25"/>
      <c r="AP51" s="25"/>
      <c r="AQ51" s="25"/>
    </row>
    <row r="52" ht="21" spans="1:43">
      <c r="A52" s="58"/>
      <c r="B52" s="65"/>
      <c r="C52" s="60" t="s">
        <v>154</v>
      </c>
      <c r="D52" s="61"/>
      <c r="E52" s="61"/>
      <c r="F52" s="61">
        <v>2</v>
      </c>
      <c r="G52" s="61">
        <v>3</v>
      </c>
      <c r="H52" s="61">
        <v>7.5</v>
      </c>
      <c r="I52" s="61"/>
      <c r="J52" s="61">
        <v>3</v>
      </c>
      <c r="K52" s="61">
        <v>2</v>
      </c>
      <c r="L52" s="61">
        <v>1</v>
      </c>
      <c r="M52" s="61">
        <v>1</v>
      </c>
      <c r="N52" s="61">
        <v>3</v>
      </c>
      <c r="O52" s="61">
        <v>3</v>
      </c>
      <c r="P52" s="61">
        <v>0.5</v>
      </c>
      <c r="Q52" s="61">
        <v>3</v>
      </c>
      <c r="R52" s="61"/>
      <c r="S52" s="61">
        <v>3</v>
      </c>
      <c r="T52" s="61">
        <v>3</v>
      </c>
      <c r="U52" s="61"/>
      <c r="V52" s="61"/>
      <c r="W52" s="61">
        <v>1.5</v>
      </c>
      <c r="X52" s="61"/>
      <c r="Y52" s="61">
        <v>2.5</v>
      </c>
      <c r="Z52" s="61">
        <v>2</v>
      </c>
      <c r="AA52" s="61"/>
      <c r="AB52" s="61">
        <v>3</v>
      </c>
      <c r="AC52" s="61"/>
      <c r="AD52" s="61">
        <v>1</v>
      </c>
      <c r="AE52" s="61">
        <v>2</v>
      </c>
      <c r="AF52" s="61"/>
      <c r="AG52" s="61"/>
      <c r="AH52" s="61"/>
      <c r="AI52" s="25"/>
      <c r="AJ52" s="25"/>
      <c r="AK52" s="25"/>
      <c r="AL52" s="25"/>
      <c r="AM52" s="25"/>
      <c r="AN52" s="25"/>
      <c r="AO52" s="25"/>
      <c r="AP52" s="25"/>
      <c r="AQ52" s="25"/>
    </row>
    <row r="53" ht="21" spans="1:43">
      <c r="A53" s="58" t="s">
        <v>53</v>
      </c>
      <c r="B53" s="59" t="s">
        <v>45</v>
      </c>
      <c r="C53" s="60" t="s">
        <v>155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>
        <v>4</v>
      </c>
      <c r="X53" s="61">
        <v>4</v>
      </c>
      <c r="Y53" s="61">
        <v>4</v>
      </c>
      <c r="Z53" s="61">
        <v>4</v>
      </c>
      <c r="AA53" s="61"/>
      <c r="AB53" s="61"/>
      <c r="AC53" s="61"/>
      <c r="AD53" s="61"/>
      <c r="AE53" s="61"/>
      <c r="AF53" s="61"/>
      <c r="AG53" s="61"/>
      <c r="AH53" s="61"/>
      <c r="AI53" s="25">
        <f>IF(A53="","",COUNTIF(D53:AH54,"&gt;2")/2)</f>
        <v>7.5</v>
      </c>
      <c r="AJ53" s="25" cm="1">
        <f t="array" ref="AJ53">SUMPRODUCT(IFERROR((IFERROR(WEEKDAY($D$3:$AH$3,2),999)&lt;6)*D53:AH54,0))</f>
        <v>79</v>
      </c>
      <c r="AK53" s="25" cm="1">
        <f t="array" ref="AK53">SUMPRODUCT((IFERROR(WEEKDAY($D$3:$AH$3,2),999)&lt;6)*D55:AH55)</f>
        <v>20</v>
      </c>
      <c r="AL53" s="25" cm="1">
        <f t="array" ref="AL53">SUMPRODUCT(IFERROR((IFERROR(WEEKDAY($D$3:$AH$3,2),0)&gt;5)*D53:AH55,0))</f>
        <v>22</v>
      </c>
      <c r="AM53" s="25">
        <f>IFERROR(SUM(AJ53:AL55),"")</f>
        <v>121</v>
      </c>
      <c r="AN53" s="25" t="s">
        <v>153</v>
      </c>
      <c r="AO53" s="25" cm="1">
        <f t="array" ref="AO53">SUMPRODUCT((IFERROR((D53:AH53+D54:AH54+D55:AH55),0)&gt;8)*1,IFERROR((D53:AH53+D54:AH54+D55:AH55-8),0))</f>
        <v>33</v>
      </c>
      <c r="AP53" s="25">
        <f>SUM(D53:AH55)-AO53</f>
        <v>88</v>
      </c>
      <c r="AQ53" s="25">
        <f>AM53-AO53-AP53</f>
        <v>0</v>
      </c>
    </row>
    <row r="54" ht="21" spans="1:43">
      <c r="A54" s="58"/>
      <c r="B54" s="63"/>
      <c r="C54" s="60" t="s">
        <v>156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>
        <v>7</v>
      </c>
      <c r="X54" s="61">
        <v>7</v>
      </c>
      <c r="Y54" s="61">
        <v>7</v>
      </c>
      <c r="Z54" s="61">
        <v>7</v>
      </c>
      <c r="AA54" s="61"/>
      <c r="AB54" s="61">
        <v>7</v>
      </c>
      <c r="AC54" s="61">
        <v>7</v>
      </c>
      <c r="AD54" s="61">
        <v>7</v>
      </c>
      <c r="AE54" s="61">
        <v>7</v>
      </c>
      <c r="AF54" s="61">
        <v>7</v>
      </c>
      <c r="AG54" s="61">
        <v>7</v>
      </c>
      <c r="AH54" s="61">
        <v>7</v>
      </c>
      <c r="AI54" s="25"/>
      <c r="AJ54" s="25"/>
      <c r="AK54" s="25"/>
      <c r="AL54" s="25"/>
      <c r="AM54" s="25"/>
      <c r="AN54" s="25"/>
      <c r="AO54" s="25"/>
      <c r="AP54" s="25"/>
      <c r="AQ54" s="25"/>
    </row>
    <row r="55" ht="21" spans="1:43">
      <c r="A55" s="66"/>
      <c r="B55" s="65"/>
      <c r="C55" s="60" t="s">
        <v>154</v>
      </c>
      <c r="D55" s="67"/>
      <c r="E55" s="67"/>
      <c r="F55" s="67"/>
      <c r="G55" s="67"/>
      <c r="H55" s="67"/>
      <c r="I55" s="67"/>
      <c r="J55" s="61"/>
      <c r="K55" s="67"/>
      <c r="L55" s="61"/>
      <c r="M55" s="67"/>
      <c r="N55" s="61"/>
      <c r="O55" s="67"/>
      <c r="P55" s="67"/>
      <c r="Q55" s="67"/>
      <c r="R55" s="67"/>
      <c r="S55" s="67"/>
      <c r="T55" s="67"/>
      <c r="U55" s="67"/>
      <c r="V55" s="67"/>
      <c r="W55" s="61"/>
      <c r="X55" s="67"/>
      <c r="Y55" s="67"/>
      <c r="Z55" s="67"/>
      <c r="AA55" s="67"/>
      <c r="AB55" s="67">
        <v>4</v>
      </c>
      <c r="AC55" s="67">
        <v>4</v>
      </c>
      <c r="AD55" s="67">
        <v>4</v>
      </c>
      <c r="AE55" s="61">
        <v>4</v>
      </c>
      <c r="AF55" s="67">
        <v>4</v>
      </c>
      <c r="AG55" s="67">
        <v>4</v>
      </c>
      <c r="AH55" s="67">
        <v>4</v>
      </c>
      <c r="AI55" s="25"/>
      <c r="AJ55" s="25"/>
      <c r="AK55" s="25"/>
      <c r="AL55" s="25"/>
      <c r="AM55" s="25"/>
      <c r="AN55" s="25"/>
      <c r="AO55" s="25"/>
      <c r="AP55" s="25"/>
      <c r="AQ55" s="25"/>
    </row>
    <row r="56" ht="21" spans="1:43">
      <c r="A56" s="58" t="s">
        <v>97</v>
      </c>
      <c r="B56" s="60" t="s">
        <v>45</v>
      </c>
      <c r="C56" s="60" t="s">
        <v>155</v>
      </c>
      <c r="D56" s="61"/>
      <c r="E56" s="61"/>
      <c r="F56" s="61"/>
      <c r="G56" s="61"/>
      <c r="H56" s="61"/>
      <c r="I56" s="61">
        <v>4</v>
      </c>
      <c r="J56" s="61">
        <v>4</v>
      </c>
      <c r="K56" s="61">
        <v>4</v>
      </c>
      <c r="L56" s="61"/>
      <c r="M56" s="61"/>
      <c r="N56" s="61"/>
      <c r="O56" s="61"/>
      <c r="P56" s="61"/>
      <c r="Q56" s="61">
        <v>4</v>
      </c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25">
        <f>IF(A56="","",COUNTIF(D56:AH57,"&gt;2")/2)</f>
        <v>4.5</v>
      </c>
      <c r="AJ56" s="25" cm="1">
        <f t="array" ref="AJ56">SUMPRODUCT(IFERROR((IFERROR(WEEKDAY($D$3:$AH$3,2),999)&lt;6)*D56:AH57,0))</f>
        <v>36.5</v>
      </c>
      <c r="AK56" s="25" cm="1">
        <f t="array" ref="AK56">SUMPRODUCT((IFERROR(WEEKDAY($D$3:$AH$3,2),999)&lt;6)*D58:AH58)</f>
        <v>8</v>
      </c>
      <c r="AL56" s="25" cm="1">
        <f t="array" ref="AL56">SUMPRODUCT(IFERROR((IFERROR(WEEKDAY($D$3:$AH$3,2),0)&gt;5)*D56:AH58,0))</f>
        <v>7</v>
      </c>
      <c r="AM56" s="25">
        <f>IFERROR(SUM(AJ56:AL58),"")</f>
        <v>51.5</v>
      </c>
      <c r="AN56" s="25" t="s">
        <v>153</v>
      </c>
      <c r="AO56" s="25" cm="1">
        <f t="array" ref="AO56">SUMPRODUCT((IFERROR((D56:AH56+D57:AH57+D58:AH58),0)&gt;8)*1,IFERROR((D56:AH56+D57:AH57+D58:AH58-8),0))</f>
        <v>8.5</v>
      </c>
      <c r="AP56" s="25">
        <f>SUM(D56:AH58)-AO56</f>
        <v>43</v>
      </c>
      <c r="AQ56" s="25">
        <f>AM56-AO56-AP56</f>
        <v>0</v>
      </c>
    </row>
    <row r="57" ht="21" spans="1:43">
      <c r="A57" s="58"/>
      <c r="B57" s="60"/>
      <c r="C57" s="60" t="s">
        <v>156</v>
      </c>
      <c r="D57" s="61"/>
      <c r="E57" s="61"/>
      <c r="F57" s="61"/>
      <c r="G57" s="61">
        <v>4</v>
      </c>
      <c r="H57" s="61"/>
      <c r="I57" s="61">
        <v>3</v>
      </c>
      <c r="J57" s="61">
        <v>6.5</v>
      </c>
      <c r="K57" s="61">
        <v>4</v>
      </c>
      <c r="L57" s="61"/>
      <c r="M57" s="61"/>
      <c r="N57" s="61"/>
      <c r="O57" s="61"/>
      <c r="P57" s="61"/>
      <c r="Q57" s="61">
        <v>7</v>
      </c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25"/>
      <c r="AJ57" s="25"/>
      <c r="AK57" s="25"/>
      <c r="AL57" s="25"/>
      <c r="AM57" s="25"/>
      <c r="AN57" s="25"/>
      <c r="AO57" s="25"/>
      <c r="AP57" s="25"/>
      <c r="AQ57" s="25"/>
    </row>
    <row r="58" ht="21" spans="1:43">
      <c r="A58" s="66"/>
      <c r="B58" s="59"/>
      <c r="C58" s="59" t="s">
        <v>154</v>
      </c>
      <c r="D58" s="67"/>
      <c r="E58" s="67"/>
      <c r="F58" s="67">
        <v>5</v>
      </c>
      <c r="G58" s="67">
        <v>3</v>
      </c>
      <c r="H58" s="67"/>
      <c r="I58" s="67"/>
      <c r="J58" s="61">
        <v>3</v>
      </c>
      <c r="K58" s="67"/>
      <c r="L58" s="61"/>
      <c r="M58" s="67"/>
      <c r="N58" s="61"/>
      <c r="O58" s="67"/>
      <c r="P58" s="67"/>
      <c r="Q58" s="67"/>
      <c r="R58" s="67"/>
      <c r="S58" s="67"/>
      <c r="T58" s="67"/>
      <c r="U58" s="67"/>
      <c r="V58" s="67"/>
      <c r="W58" s="61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25"/>
      <c r="AJ58" s="25"/>
      <c r="AK58" s="25"/>
      <c r="AL58" s="25"/>
      <c r="AM58" s="25"/>
      <c r="AN58" s="25"/>
      <c r="AO58" s="25"/>
      <c r="AP58" s="25"/>
      <c r="AQ58" s="25"/>
    </row>
    <row r="59" ht="20.25" spans="1:43">
      <c r="A59" s="68" t="s">
        <v>99</v>
      </c>
      <c r="B59" s="69" t="s">
        <v>157</v>
      </c>
      <c r="C59" s="68" t="s">
        <v>155</v>
      </c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>
        <v>4</v>
      </c>
      <c r="Y59" s="68">
        <v>4</v>
      </c>
      <c r="Z59" s="68">
        <v>4</v>
      </c>
      <c r="AA59" s="68">
        <v>4</v>
      </c>
      <c r="AB59" s="68">
        <v>4</v>
      </c>
      <c r="AC59" s="68">
        <v>4</v>
      </c>
      <c r="AD59" s="68">
        <v>4</v>
      </c>
      <c r="AE59" s="68">
        <v>4</v>
      </c>
      <c r="AF59" s="68">
        <v>4</v>
      </c>
      <c r="AG59" s="68"/>
      <c r="AH59" s="68">
        <v>4</v>
      </c>
      <c r="AI59" s="25">
        <f>IF(A59="","",COUNTIF(D59:AH60,"&gt;2")/2)</f>
        <v>10</v>
      </c>
      <c r="AJ59" s="25" cm="1">
        <f t="array" ref="AJ59">SUMPRODUCT(IFERROR((IFERROR(WEEKDAY($D$3:$AH$3,2),999)&lt;6)*D59:AH60,0))</f>
        <v>63.5</v>
      </c>
      <c r="AK59" s="25" cm="1">
        <f t="array" ref="AK59">SUMPRODUCT((IFERROR(WEEKDAY($D$3:$AH$3,2),999)&lt;6)*D61:AH61)</f>
        <v>6</v>
      </c>
      <c r="AL59" s="25" cm="1">
        <f t="array" ref="AL59">SUMPRODUCT(IFERROR((IFERROR(WEEKDAY($D$3:$AH$3,2),0)&gt;5)*D59:AH61,0))</f>
        <v>17.5</v>
      </c>
      <c r="AM59" s="25">
        <f>IFERROR(SUM(AJ59:AL61),"")</f>
        <v>87</v>
      </c>
      <c r="AN59" s="25" t="s">
        <v>153</v>
      </c>
      <c r="AO59" s="25" cm="1">
        <f t="array" ref="AO59">SUMPRODUCT((IFERROR((D59:AH59+D60:AH60+D61:AH61),0)&gt;8)*1,IFERROR((D59:AH59+D60:AH60+D61:AH61-8),0))</f>
        <v>7.5</v>
      </c>
      <c r="AP59" s="25">
        <f>SUM(D59:AH61)-AO59</f>
        <v>79.5</v>
      </c>
      <c r="AQ59" s="25">
        <f>AM59-AO59-AP59</f>
        <v>0</v>
      </c>
    </row>
    <row r="60" ht="20.25" spans="1:43">
      <c r="A60" s="68"/>
      <c r="B60" s="69"/>
      <c r="C60" s="68" t="s">
        <v>156</v>
      </c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>
        <v>4</v>
      </c>
      <c r="Y60" s="68">
        <v>4</v>
      </c>
      <c r="Z60" s="68">
        <v>4</v>
      </c>
      <c r="AA60" s="68">
        <v>4</v>
      </c>
      <c r="AB60" s="68">
        <v>4</v>
      </c>
      <c r="AC60" s="68">
        <v>4</v>
      </c>
      <c r="AD60" s="68">
        <v>3.5</v>
      </c>
      <c r="AE60" s="68">
        <v>4</v>
      </c>
      <c r="AF60" s="68">
        <v>4</v>
      </c>
      <c r="AG60" s="68"/>
      <c r="AH60" s="68">
        <v>4</v>
      </c>
      <c r="AI60" s="25"/>
      <c r="AJ60" s="25"/>
      <c r="AK60" s="25"/>
      <c r="AL60" s="25"/>
      <c r="AM60" s="25"/>
      <c r="AN60" s="25"/>
      <c r="AO60" s="25"/>
      <c r="AP60" s="25"/>
      <c r="AQ60" s="25"/>
    </row>
    <row r="61" ht="20.25" spans="1:43">
      <c r="A61" s="68"/>
      <c r="B61" s="69"/>
      <c r="C61" s="68" t="s">
        <v>154</v>
      </c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70"/>
      <c r="R61" s="71"/>
      <c r="S61" s="71"/>
      <c r="T61" s="68"/>
      <c r="U61" s="68"/>
      <c r="V61" s="68"/>
      <c r="W61" s="68"/>
      <c r="X61" s="72">
        <v>1.5</v>
      </c>
      <c r="Y61" s="68"/>
      <c r="Z61" s="68"/>
      <c r="AA61" s="68"/>
      <c r="AB61" s="68"/>
      <c r="AC61" s="68">
        <v>1.5</v>
      </c>
      <c r="AD61" s="68"/>
      <c r="AE61" s="68">
        <v>1.5</v>
      </c>
      <c r="AF61" s="68">
        <v>1</v>
      </c>
      <c r="AG61" s="68"/>
      <c r="AH61" s="68">
        <v>2</v>
      </c>
      <c r="AI61" s="25"/>
      <c r="AJ61" s="25"/>
      <c r="AK61" s="25"/>
      <c r="AL61" s="25"/>
      <c r="AM61" s="25"/>
      <c r="AN61" s="25"/>
      <c r="AO61" s="25"/>
      <c r="AP61" s="25"/>
      <c r="AQ61" s="25"/>
    </row>
    <row r="62" ht="20.25" spans="1:43">
      <c r="A62" s="68" t="s">
        <v>100</v>
      </c>
      <c r="B62" s="69" t="s">
        <v>157</v>
      </c>
      <c r="C62" s="68" t="s">
        <v>155</v>
      </c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>
        <v>4</v>
      </c>
      <c r="AD62" s="68">
        <v>4</v>
      </c>
      <c r="AE62" s="68">
        <v>4</v>
      </c>
      <c r="AF62" s="68">
        <v>4</v>
      </c>
      <c r="AG62" s="68">
        <v>4</v>
      </c>
      <c r="AH62" s="68">
        <v>4</v>
      </c>
      <c r="AI62" s="25">
        <f>IF(A62="","",COUNTIF(D62:AH63,"&gt;2")/2)</f>
        <v>6</v>
      </c>
      <c r="AJ62" s="25" cm="1">
        <f t="array" ref="AJ62">SUMPRODUCT(IFERROR((IFERROR(WEEKDAY($D$3:$AH$3,2),999)&lt;6)*D62:AH63,0))</f>
        <v>40</v>
      </c>
      <c r="AK62" s="25" cm="1">
        <f t="array" ref="AK62">SUMPRODUCT((IFERROR(WEEKDAY($D$3:$AH$3,2),999)&lt;6)*D64:AH64)</f>
        <v>2.5</v>
      </c>
      <c r="AL62" s="25" cm="1">
        <f t="array" ref="AL62">SUMPRODUCT(IFERROR((IFERROR(WEEKDAY($D$3:$AH$3,2),0)&gt;5)*D62:AH64,0))</f>
        <v>8</v>
      </c>
      <c r="AM62" s="25">
        <f>IFERROR(SUM(AJ62:AL64),"")</f>
        <v>50.5</v>
      </c>
      <c r="AN62" s="25" t="s">
        <v>153</v>
      </c>
      <c r="AO62" s="25" cm="1">
        <f t="array" ref="AO62">SUMPRODUCT((IFERROR((D62:AH62+D63:AH63+D64:AH64),0)&gt;8)*1,IFERROR((D62:AH62+D63:AH63+D64:AH64-8),0))</f>
        <v>2.5</v>
      </c>
      <c r="AP62" s="25">
        <f>SUM(D62:AH64)-AO62</f>
        <v>48</v>
      </c>
      <c r="AQ62" s="25">
        <f>AM62-AO62-AP62</f>
        <v>0</v>
      </c>
    </row>
    <row r="63" ht="20.25" spans="1:43">
      <c r="A63" s="68"/>
      <c r="B63" s="69"/>
      <c r="C63" s="68" t="s">
        <v>156</v>
      </c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>
        <v>4</v>
      </c>
      <c r="AD63" s="68">
        <v>4</v>
      </c>
      <c r="AE63" s="68">
        <v>4</v>
      </c>
      <c r="AF63" s="68">
        <v>4</v>
      </c>
      <c r="AG63" s="68">
        <v>4</v>
      </c>
      <c r="AH63" s="68">
        <v>4</v>
      </c>
      <c r="AI63" s="25"/>
      <c r="AJ63" s="25"/>
      <c r="AK63" s="25"/>
      <c r="AL63" s="25"/>
      <c r="AM63" s="25"/>
      <c r="AN63" s="25"/>
      <c r="AO63" s="25"/>
      <c r="AP63" s="25"/>
      <c r="AQ63" s="25"/>
    </row>
    <row r="64" ht="20.25" spans="1:43">
      <c r="A64" s="68"/>
      <c r="B64" s="69"/>
      <c r="C64" s="68" t="s">
        <v>154</v>
      </c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70"/>
      <c r="R64" s="71"/>
      <c r="S64" s="71"/>
      <c r="T64" s="68"/>
      <c r="U64" s="68"/>
      <c r="V64" s="68"/>
      <c r="W64" s="68"/>
      <c r="X64" s="72"/>
      <c r="Y64" s="68"/>
      <c r="Z64" s="68"/>
      <c r="AA64" s="68"/>
      <c r="AB64" s="68"/>
      <c r="AC64" s="68"/>
      <c r="AD64" s="68">
        <v>1.5</v>
      </c>
      <c r="AE64" s="68">
        <v>1</v>
      </c>
      <c r="AF64" s="68"/>
      <c r="AG64" s="68"/>
      <c r="AH64" s="68"/>
      <c r="AI64" s="25"/>
      <c r="AJ64" s="25"/>
      <c r="AK64" s="25"/>
      <c r="AL64" s="25"/>
      <c r="AM64" s="25"/>
      <c r="AN64" s="25"/>
      <c r="AO64" s="25"/>
      <c r="AP64" s="25"/>
      <c r="AQ64" s="25"/>
    </row>
    <row r="65" ht="16.5" spans="1:43">
      <c r="A65" s="73" t="s">
        <v>19</v>
      </c>
      <c r="B65" s="74" t="s">
        <v>18</v>
      </c>
      <c r="C65" s="75" t="s">
        <v>158</v>
      </c>
      <c r="D65" s="76"/>
      <c r="E65" s="76"/>
      <c r="F65" s="76"/>
      <c r="G65" s="76"/>
      <c r="H65" s="77"/>
      <c r="I65" s="76"/>
      <c r="J65" s="77"/>
      <c r="K65" s="76"/>
      <c r="L65" s="77"/>
      <c r="M65" s="76"/>
      <c r="N65" s="77"/>
      <c r="O65" s="77"/>
      <c r="P65" s="77"/>
      <c r="Q65" s="77"/>
      <c r="R65" s="77"/>
      <c r="S65" s="77"/>
      <c r="T65" s="77"/>
      <c r="U65" s="76"/>
      <c r="V65" s="77"/>
      <c r="W65" s="77"/>
      <c r="X65" s="77"/>
      <c r="Y65" s="77"/>
      <c r="Z65" s="77"/>
      <c r="AA65" s="77"/>
      <c r="AB65" s="76"/>
      <c r="AC65" s="77"/>
      <c r="AD65" s="77"/>
      <c r="AE65" s="77"/>
      <c r="AF65" s="78"/>
      <c r="AG65" s="78"/>
      <c r="AH65" s="78"/>
      <c r="AI65" s="25">
        <f>IF(A65="","",COUNTIF(D65:AH66,"&gt;2"))</f>
        <v>9</v>
      </c>
      <c r="AJ65" s="25" cm="1">
        <f t="array" ref="AJ65">SUMPRODUCT(IFERROR((IFERROR(WEEKDAY($D$3:$AH$3,2),999)&lt;6)*D65:AH66,0))</f>
        <v>84</v>
      </c>
      <c r="AK65" s="25" cm="1">
        <f t="array" ref="AK65">SUMPRODUCT((IFERROR(WEEKDAY($D$3:$AH$3,2),999)&lt;6)*D67:AH67)</f>
        <v>0</v>
      </c>
      <c r="AL65" s="25" cm="1">
        <f t="array" ref="AL65">SUMPRODUCT(IFERROR((IFERROR(WEEKDAY($D$3:$AH$3,2),0)&gt;5)*D65:AH67,0))</f>
        <v>24</v>
      </c>
      <c r="AM65" s="25">
        <f>IFERROR(SUM(AJ65:AL67),"")</f>
        <v>108</v>
      </c>
      <c r="AN65" s="25" t="s">
        <v>153</v>
      </c>
      <c r="AO65" s="25" cm="1">
        <f t="array" ref="AO65">SUMPRODUCT((IFERROR((D65:AH65+D66:AH66+D67:AH67),0)&gt;8)*1,IFERROR((D65:AH65+D66:AH66+D67:AH67-8),0))</f>
        <v>36</v>
      </c>
      <c r="AP65" s="25">
        <f>SUM(D65:AH67)-AO65</f>
        <v>72</v>
      </c>
      <c r="AQ65" s="25">
        <f>AM65-AO65-AP65</f>
        <v>0</v>
      </c>
    </row>
    <row r="66" ht="16.5" spans="1:43">
      <c r="A66" s="73"/>
      <c r="B66" s="79"/>
      <c r="C66" s="75" t="s">
        <v>159</v>
      </c>
      <c r="D66" s="76"/>
      <c r="E66" s="76"/>
      <c r="F66" s="76"/>
      <c r="G66" s="76"/>
      <c r="H66" s="76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>
        <v>12</v>
      </c>
      <c r="Z66" s="77">
        <v>12</v>
      </c>
      <c r="AA66" s="77">
        <v>12</v>
      </c>
      <c r="AB66" s="77">
        <v>12</v>
      </c>
      <c r="AC66" s="77">
        <v>12</v>
      </c>
      <c r="AD66" s="77">
        <v>12</v>
      </c>
      <c r="AE66" s="77">
        <v>12</v>
      </c>
      <c r="AF66" s="78">
        <v>12</v>
      </c>
      <c r="AG66" s="78"/>
      <c r="AH66" s="78">
        <v>12</v>
      </c>
      <c r="AI66" s="25"/>
      <c r="AJ66" s="25"/>
      <c r="AK66" s="25"/>
      <c r="AL66" s="25"/>
      <c r="AM66" s="25"/>
      <c r="AN66" s="25"/>
      <c r="AO66" s="25"/>
      <c r="AP66" s="25"/>
      <c r="AQ66" s="25"/>
    </row>
    <row r="67" ht="16.5" spans="1:43">
      <c r="A67" s="75" t="s">
        <v>154</v>
      </c>
      <c r="B67" s="79"/>
      <c r="C67" s="75"/>
      <c r="D67" s="77"/>
      <c r="E67" s="76"/>
      <c r="F67" s="76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  <c r="AA67" s="77"/>
      <c r="AB67" s="77"/>
      <c r="AC67" s="77"/>
      <c r="AD67" s="77"/>
      <c r="AE67" s="77"/>
      <c r="AF67" s="78"/>
      <c r="AG67" s="78"/>
      <c r="AH67" s="78"/>
      <c r="AI67" s="25"/>
      <c r="AJ67" s="25"/>
      <c r="AK67" s="25"/>
      <c r="AL67" s="25"/>
      <c r="AM67" s="25"/>
      <c r="AN67" s="25"/>
      <c r="AO67" s="25"/>
      <c r="AP67" s="25"/>
      <c r="AQ67" s="25"/>
    </row>
    <row r="68" ht="30" spans="1:43">
      <c r="A68" s="80" t="s">
        <v>90</v>
      </c>
      <c r="B68" s="81" t="s">
        <v>45</v>
      </c>
      <c r="C68" s="81" t="s">
        <v>155</v>
      </c>
      <c r="D68" s="82"/>
      <c r="E68" s="82"/>
      <c r="F68" s="82"/>
      <c r="G68" s="82"/>
      <c r="H68" s="82"/>
      <c r="I68" s="82"/>
      <c r="J68" s="82"/>
      <c r="K68" s="83">
        <v>4</v>
      </c>
      <c r="L68" s="83">
        <v>4</v>
      </c>
      <c r="M68" s="83">
        <v>4</v>
      </c>
      <c r="N68" s="83">
        <v>4</v>
      </c>
      <c r="O68" s="83">
        <v>4</v>
      </c>
      <c r="P68" s="83">
        <v>4</v>
      </c>
      <c r="Q68" s="83">
        <v>4</v>
      </c>
      <c r="R68" s="82">
        <v>0</v>
      </c>
      <c r="S68" s="82">
        <v>0</v>
      </c>
      <c r="T68" s="82">
        <v>0</v>
      </c>
      <c r="U68" s="83">
        <v>4</v>
      </c>
      <c r="V68" s="83">
        <v>4</v>
      </c>
      <c r="W68" s="83">
        <v>4</v>
      </c>
      <c r="X68" s="83">
        <v>4</v>
      </c>
      <c r="Y68" s="83">
        <v>4</v>
      </c>
      <c r="Z68" s="83">
        <v>4</v>
      </c>
      <c r="AA68" s="83">
        <v>4</v>
      </c>
      <c r="AB68" s="83">
        <v>4</v>
      </c>
      <c r="AC68" s="83">
        <v>4</v>
      </c>
      <c r="AD68" s="82">
        <v>0</v>
      </c>
      <c r="AE68" s="83">
        <v>4</v>
      </c>
      <c r="AF68" s="83">
        <v>4</v>
      </c>
      <c r="AG68" s="83">
        <v>4</v>
      </c>
      <c r="AH68" s="83">
        <v>4</v>
      </c>
      <c r="AI68" s="25">
        <f>IF(A68="","",COUNTIF(D68:AH69,"&gt;2")/2)</f>
        <v>20</v>
      </c>
      <c r="AJ68" s="25" cm="1">
        <f t="array" ref="AJ68">SUMPRODUCT(IFERROR((IFERROR(WEEKDAY($D$3:$AH$3,2),999)&lt;6)*D68:AH69,0))</f>
        <v>111</v>
      </c>
      <c r="AK68" s="25" cm="1">
        <f t="array" ref="AK68">SUMPRODUCT((IFERROR(WEEKDAY($D$3:$AH$3,2),999)&lt;6)*D70:AH70)</f>
        <v>33</v>
      </c>
      <c r="AL68" s="25" cm="1">
        <f t="array" ref="AL68">SUMPRODUCT(IFERROR((IFERROR(WEEKDAY($D$3:$AH$3,2),0)&gt;5)*D68:AH70,0))</f>
        <v>62</v>
      </c>
      <c r="AM68" s="25">
        <f>IFERROR(SUM(AJ68:AL70),"")</f>
        <v>206</v>
      </c>
      <c r="AN68" s="25" t="s">
        <v>153</v>
      </c>
      <c r="AO68" s="25" cm="1">
        <f t="array" ref="AO68">SUMPRODUCT((IFERROR((D68:AH68+D69:AH69+D70:AH70),0)&gt;8)*1,IFERROR((D68:AH68+D69:AH69+D70:AH70-8),0))</f>
        <v>48</v>
      </c>
      <c r="AP68" s="25">
        <f>SUM(D68:AH70)-AO68</f>
        <v>158</v>
      </c>
      <c r="AQ68" s="25">
        <f>AM68-AO68-AP68</f>
        <v>0</v>
      </c>
    </row>
    <row r="69" ht="30" spans="1:43">
      <c r="A69" s="80"/>
      <c r="B69" s="81"/>
      <c r="C69" s="81" t="s">
        <v>156</v>
      </c>
      <c r="D69" s="82"/>
      <c r="E69" s="82"/>
      <c r="F69" s="82"/>
      <c r="G69" s="82"/>
      <c r="H69" s="82"/>
      <c r="I69" s="82"/>
      <c r="J69" s="82"/>
      <c r="K69" s="83">
        <v>4</v>
      </c>
      <c r="L69" s="83">
        <v>4</v>
      </c>
      <c r="M69" s="83">
        <v>4</v>
      </c>
      <c r="N69" s="83">
        <v>4</v>
      </c>
      <c r="O69" s="83">
        <v>4</v>
      </c>
      <c r="P69" s="83">
        <v>4</v>
      </c>
      <c r="Q69" s="83">
        <v>4</v>
      </c>
      <c r="R69" s="82">
        <v>0</v>
      </c>
      <c r="S69" s="82">
        <v>0</v>
      </c>
      <c r="T69" s="82">
        <v>0</v>
      </c>
      <c r="U69" s="83">
        <v>3</v>
      </c>
      <c r="V69" s="83">
        <v>4</v>
      </c>
      <c r="W69" s="83">
        <v>4</v>
      </c>
      <c r="X69" s="83">
        <v>4</v>
      </c>
      <c r="Y69" s="83">
        <v>4</v>
      </c>
      <c r="Z69" s="83">
        <v>3</v>
      </c>
      <c r="AA69" s="83">
        <v>4</v>
      </c>
      <c r="AB69" s="83">
        <v>4</v>
      </c>
      <c r="AC69" s="83">
        <v>4</v>
      </c>
      <c r="AD69" s="82">
        <v>0</v>
      </c>
      <c r="AE69" s="83">
        <v>4</v>
      </c>
      <c r="AF69" s="83">
        <v>4</v>
      </c>
      <c r="AG69" s="83">
        <v>4</v>
      </c>
      <c r="AH69" s="83">
        <v>4</v>
      </c>
      <c r="AI69" s="25"/>
      <c r="AJ69" s="25"/>
      <c r="AK69" s="25"/>
      <c r="AL69" s="25"/>
      <c r="AM69" s="25"/>
      <c r="AN69" s="25"/>
      <c r="AO69" s="25"/>
      <c r="AP69" s="25"/>
      <c r="AQ69" s="25"/>
    </row>
    <row r="70" ht="30" spans="1:43">
      <c r="A70" s="84"/>
      <c r="B70" s="81"/>
      <c r="C70" s="81" t="s">
        <v>154</v>
      </c>
      <c r="D70" s="82"/>
      <c r="E70" s="82"/>
      <c r="F70" s="82"/>
      <c r="G70" s="82"/>
      <c r="H70" s="82"/>
      <c r="I70" s="82"/>
      <c r="J70" s="82"/>
      <c r="K70" s="83">
        <v>3</v>
      </c>
      <c r="L70" s="83">
        <v>2</v>
      </c>
      <c r="M70" s="83">
        <v>1</v>
      </c>
      <c r="N70" s="83">
        <v>3</v>
      </c>
      <c r="O70" s="83">
        <v>3</v>
      </c>
      <c r="P70" s="83">
        <v>3</v>
      </c>
      <c r="Q70" s="83">
        <v>2</v>
      </c>
      <c r="R70" s="82">
        <v>0</v>
      </c>
      <c r="S70" s="82">
        <v>0</v>
      </c>
      <c r="T70" s="82">
        <v>0</v>
      </c>
      <c r="U70" s="82"/>
      <c r="V70" s="83">
        <v>3</v>
      </c>
      <c r="W70" s="83">
        <v>3</v>
      </c>
      <c r="X70" s="83">
        <v>3</v>
      </c>
      <c r="Y70" s="83">
        <v>3</v>
      </c>
      <c r="Z70" s="83"/>
      <c r="AA70" s="83">
        <v>3</v>
      </c>
      <c r="AB70" s="83">
        <v>3</v>
      </c>
      <c r="AC70" s="83">
        <v>3</v>
      </c>
      <c r="AD70" s="82">
        <v>0</v>
      </c>
      <c r="AE70" s="83">
        <v>4</v>
      </c>
      <c r="AF70" s="83">
        <v>3</v>
      </c>
      <c r="AG70" s="82"/>
      <c r="AH70" s="83">
        <v>3</v>
      </c>
      <c r="AI70" s="25"/>
      <c r="AJ70" s="25"/>
      <c r="AK70" s="25"/>
      <c r="AL70" s="25"/>
      <c r="AM70" s="25"/>
      <c r="AN70" s="25"/>
      <c r="AO70" s="25"/>
      <c r="AP70" s="25"/>
      <c r="AQ70" s="25"/>
    </row>
    <row r="71" ht="30" spans="1:43">
      <c r="A71" s="80" t="s">
        <v>78</v>
      </c>
      <c r="B71" s="81" t="s">
        <v>45</v>
      </c>
      <c r="C71" s="81" t="s">
        <v>155</v>
      </c>
      <c r="D71" s="82"/>
      <c r="E71" s="82"/>
      <c r="F71" s="82"/>
      <c r="G71" s="82"/>
      <c r="H71" s="82"/>
      <c r="I71" s="82"/>
      <c r="J71" s="82">
        <v>4</v>
      </c>
      <c r="K71" s="82">
        <v>4</v>
      </c>
      <c r="L71" s="82">
        <v>4</v>
      </c>
      <c r="M71" s="82">
        <v>4</v>
      </c>
      <c r="N71" s="82">
        <v>4</v>
      </c>
      <c r="O71" s="82">
        <v>4</v>
      </c>
      <c r="P71" s="82">
        <v>4</v>
      </c>
      <c r="Q71" s="82">
        <v>4</v>
      </c>
      <c r="R71" s="82">
        <v>4</v>
      </c>
      <c r="S71" s="82">
        <v>4</v>
      </c>
      <c r="T71" s="82">
        <v>0</v>
      </c>
      <c r="U71" s="82">
        <v>4</v>
      </c>
      <c r="V71" s="82">
        <v>4</v>
      </c>
      <c r="W71" s="82">
        <v>4</v>
      </c>
      <c r="X71" s="82">
        <v>4</v>
      </c>
      <c r="Y71" s="85">
        <v>4</v>
      </c>
      <c r="Z71" s="82" t="s">
        <v>160</v>
      </c>
      <c r="AA71" s="82"/>
      <c r="AB71" s="82"/>
      <c r="AC71" s="82"/>
      <c r="AD71" s="82"/>
      <c r="AE71" s="82"/>
      <c r="AF71" s="82"/>
      <c r="AG71" s="82"/>
      <c r="AH71" s="82"/>
      <c r="AI71" s="25">
        <f>IF(A71="","",COUNTIF(D71:AH72,"&gt;2")/2)</f>
        <v>15</v>
      </c>
      <c r="AJ71" s="25" cm="1">
        <f t="array" ref="AJ71">SUMPRODUCT(IFERROR((IFERROR(WEEKDAY($D$3:$AH$3,2),999)&lt;6)*D71:AH72,0))</f>
        <v>88</v>
      </c>
      <c r="AK71" s="25" cm="1">
        <f t="array" ref="AK71">SUMPRODUCT((IFERROR(WEEKDAY($D$3:$AH$3,2),999)&lt;6)*D73:AH73)</f>
        <v>29.5</v>
      </c>
      <c r="AL71" s="25" cm="1">
        <f t="array" ref="AL71">SUMPRODUCT(IFERROR((IFERROR(WEEKDAY($D$3:$AH$3,2),0)&gt;5)*D71:AH73,0))</f>
        <v>44</v>
      </c>
      <c r="AM71" s="25">
        <f>IFERROR(SUM(AJ71:AL73),"")</f>
        <v>161.5</v>
      </c>
      <c r="AN71" s="25" t="s">
        <v>153</v>
      </c>
      <c r="AO71" s="25" cm="1">
        <f t="array" ref="AO71">SUMPRODUCT((IFERROR((D71:AH71+D72:AH72+D73:AH73),0)&gt;8)*1,IFERROR((D71:AH71+D72:AH72+D73:AH73-8),0))</f>
        <v>41.5</v>
      </c>
      <c r="AP71" s="25">
        <f>SUM(D71:AH73)-AO71</f>
        <v>120</v>
      </c>
      <c r="AQ71" s="25">
        <f>AM71-AO71-AP71</f>
        <v>0</v>
      </c>
    </row>
    <row r="72" ht="30" spans="1:43">
      <c r="A72" s="80"/>
      <c r="B72" s="81"/>
      <c r="C72" s="81" t="s">
        <v>156</v>
      </c>
      <c r="D72" s="82"/>
      <c r="E72" s="82"/>
      <c r="F72" s="82"/>
      <c r="G72" s="82"/>
      <c r="H72" s="82"/>
      <c r="I72" s="82"/>
      <c r="J72" s="82">
        <v>4</v>
      </c>
      <c r="K72" s="82">
        <v>4</v>
      </c>
      <c r="L72" s="82">
        <v>4</v>
      </c>
      <c r="M72" s="82">
        <v>4</v>
      </c>
      <c r="N72" s="82">
        <v>4</v>
      </c>
      <c r="O72" s="82">
        <v>4</v>
      </c>
      <c r="P72" s="82">
        <v>4</v>
      </c>
      <c r="Q72" s="82">
        <v>4</v>
      </c>
      <c r="R72" s="82">
        <v>4</v>
      </c>
      <c r="S72" s="82">
        <v>4</v>
      </c>
      <c r="T72" s="82">
        <v>0</v>
      </c>
      <c r="U72" s="82">
        <v>4</v>
      </c>
      <c r="V72" s="82">
        <v>4</v>
      </c>
      <c r="W72" s="82">
        <v>4</v>
      </c>
      <c r="X72" s="82">
        <v>4</v>
      </c>
      <c r="Y72" s="85">
        <v>4</v>
      </c>
      <c r="Z72" s="82"/>
      <c r="AA72" s="82"/>
      <c r="AB72" s="82"/>
      <c r="AC72" s="82"/>
      <c r="AD72" s="82"/>
      <c r="AE72" s="82"/>
      <c r="AF72" s="82"/>
      <c r="AG72" s="82"/>
      <c r="AH72" s="82"/>
      <c r="AI72" s="25"/>
      <c r="AJ72" s="25"/>
      <c r="AK72" s="25"/>
      <c r="AL72" s="25"/>
      <c r="AM72" s="25"/>
      <c r="AN72" s="25"/>
      <c r="AO72" s="25"/>
      <c r="AP72" s="25"/>
      <c r="AQ72" s="25"/>
    </row>
    <row r="73" ht="30" spans="1:43">
      <c r="A73" s="84"/>
      <c r="B73" s="81"/>
      <c r="C73" s="86" t="s">
        <v>154</v>
      </c>
      <c r="D73" s="82"/>
      <c r="E73" s="82"/>
      <c r="F73" s="82"/>
      <c r="G73" s="82"/>
      <c r="H73" s="82"/>
      <c r="I73" s="82"/>
      <c r="J73" s="82">
        <v>3</v>
      </c>
      <c r="K73" s="82">
        <v>2.5</v>
      </c>
      <c r="L73" s="82">
        <v>3</v>
      </c>
      <c r="M73" s="82">
        <v>3</v>
      </c>
      <c r="N73" s="82">
        <v>3</v>
      </c>
      <c r="O73" s="82">
        <v>3</v>
      </c>
      <c r="P73" s="82">
        <v>3</v>
      </c>
      <c r="Q73" s="82"/>
      <c r="R73" s="82">
        <v>3</v>
      </c>
      <c r="S73" s="82">
        <v>3</v>
      </c>
      <c r="T73" s="82">
        <v>0</v>
      </c>
      <c r="U73" s="82">
        <v>3</v>
      </c>
      <c r="V73" s="82">
        <v>3</v>
      </c>
      <c r="W73" s="82">
        <v>3</v>
      </c>
      <c r="X73" s="82">
        <v>3</v>
      </c>
      <c r="Y73" s="85">
        <v>3</v>
      </c>
      <c r="Z73" s="82"/>
      <c r="AA73" s="82"/>
      <c r="AB73" s="82"/>
      <c r="AC73" s="82"/>
      <c r="AD73" s="82"/>
      <c r="AE73" s="82"/>
      <c r="AF73" s="82"/>
      <c r="AG73" s="82"/>
      <c r="AH73" s="82"/>
      <c r="AI73" s="25"/>
      <c r="AJ73" s="25"/>
      <c r="AK73" s="25"/>
      <c r="AL73" s="25"/>
      <c r="AM73" s="25"/>
      <c r="AN73" s="25"/>
      <c r="AO73" s="25"/>
      <c r="AP73" s="25"/>
      <c r="AQ73" s="25"/>
    </row>
    <row r="74" ht="30" spans="1:43">
      <c r="A74" s="80" t="s">
        <v>71</v>
      </c>
      <c r="B74" s="81" t="s">
        <v>45</v>
      </c>
      <c r="C74" s="81" t="s">
        <v>155</v>
      </c>
      <c r="D74" s="82"/>
      <c r="E74" s="82"/>
      <c r="F74" s="82">
        <v>4</v>
      </c>
      <c r="G74" s="82">
        <v>4</v>
      </c>
      <c r="H74" s="82">
        <v>4</v>
      </c>
      <c r="I74" s="82">
        <v>4</v>
      </c>
      <c r="J74" s="82">
        <v>4</v>
      </c>
      <c r="K74" s="82">
        <v>4</v>
      </c>
      <c r="L74" s="82">
        <v>4</v>
      </c>
      <c r="M74" s="82">
        <v>4</v>
      </c>
      <c r="N74" s="82">
        <v>4</v>
      </c>
      <c r="O74" s="82">
        <v>4</v>
      </c>
      <c r="P74" s="82">
        <v>4</v>
      </c>
      <c r="Q74" s="82">
        <v>4</v>
      </c>
      <c r="R74" s="82">
        <v>4</v>
      </c>
      <c r="S74" s="82">
        <v>4</v>
      </c>
      <c r="T74" s="82">
        <v>4</v>
      </c>
      <c r="U74" s="82">
        <v>4</v>
      </c>
      <c r="V74" s="82">
        <v>4</v>
      </c>
      <c r="W74" s="82">
        <v>4</v>
      </c>
      <c r="X74" s="82">
        <v>4</v>
      </c>
      <c r="Y74" s="82">
        <v>4</v>
      </c>
      <c r="Z74" s="82">
        <v>4</v>
      </c>
      <c r="AA74" s="82">
        <v>4</v>
      </c>
      <c r="AB74" s="82">
        <v>4</v>
      </c>
      <c r="AC74" s="82">
        <v>4</v>
      </c>
      <c r="AD74" s="82">
        <v>4</v>
      </c>
      <c r="AE74" s="82">
        <v>4</v>
      </c>
      <c r="AF74" s="82">
        <v>4</v>
      </c>
      <c r="AG74" s="82">
        <v>0</v>
      </c>
      <c r="AH74" s="82"/>
      <c r="AI74" s="25">
        <f>IF(A74="","",COUNTIF(D74:AH75,"&gt;2")/2)</f>
        <v>27</v>
      </c>
      <c r="AJ74" s="25" cm="1">
        <f t="array" ref="AJ74">SUMPRODUCT(IFERROR((IFERROR(WEEKDAY($D$3:$AH$3,2),999)&lt;6)*D74:AH75,0))</f>
        <v>155</v>
      </c>
      <c r="AK74" s="25" cm="1">
        <f t="array" ref="AK74">SUMPRODUCT((IFERROR(WEEKDAY($D$3:$AH$3,2),999)&lt;6)*D76:AH76)</f>
        <v>65.5</v>
      </c>
      <c r="AL74" s="25" cm="1">
        <f t="array" ref="AL74">SUMPRODUCT(IFERROR((IFERROR(WEEKDAY($D$3:$AH$3,2),0)&gt;5)*D74:AH76,0))</f>
        <v>74.5</v>
      </c>
      <c r="AM74" s="25">
        <f>IFERROR(SUM(AJ74:AL76),"")</f>
        <v>295</v>
      </c>
      <c r="AN74" s="25" t="s">
        <v>153</v>
      </c>
      <c r="AO74" s="25" cm="1">
        <f t="array" ref="AO74">SUMPRODUCT((IFERROR((D74:AH74+D75:AH75+D76:AH76),0)&gt;8)*1,IFERROR((D74:AH74+D75:AH75+D76:AH76-8),0))</f>
        <v>76.5</v>
      </c>
      <c r="AP74" s="25">
        <f>SUM(D74:AH76)-AO74</f>
        <v>218.5</v>
      </c>
      <c r="AQ74" s="25">
        <f>AM74-AO74-AP74</f>
        <v>0</v>
      </c>
    </row>
    <row r="75" ht="30" spans="1:43">
      <c r="A75" s="80"/>
      <c r="B75" s="81"/>
      <c r="C75" s="81" t="s">
        <v>156</v>
      </c>
      <c r="D75" s="82"/>
      <c r="E75" s="82"/>
      <c r="F75" s="82">
        <v>4</v>
      </c>
      <c r="G75" s="82">
        <v>4</v>
      </c>
      <c r="H75" s="82">
        <v>4</v>
      </c>
      <c r="I75" s="82">
        <v>3</v>
      </c>
      <c r="J75" s="82">
        <v>4</v>
      </c>
      <c r="K75" s="82">
        <v>4</v>
      </c>
      <c r="L75" s="82">
        <v>4</v>
      </c>
      <c r="M75" s="82">
        <v>4</v>
      </c>
      <c r="N75" s="82">
        <v>4</v>
      </c>
      <c r="O75" s="82">
        <v>4</v>
      </c>
      <c r="P75" s="82">
        <v>4</v>
      </c>
      <c r="Q75" s="82">
        <v>4</v>
      </c>
      <c r="R75" s="82">
        <v>4</v>
      </c>
      <c r="S75" s="82">
        <v>4</v>
      </c>
      <c r="T75" s="82">
        <v>4</v>
      </c>
      <c r="U75" s="82">
        <v>4</v>
      </c>
      <c r="V75" s="82">
        <v>4</v>
      </c>
      <c r="W75" s="82">
        <v>4</v>
      </c>
      <c r="X75" s="82">
        <v>4</v>
      </c>
      <c r="Y75" s="82">
        <v>4</v>
      </c>
      <c r="Z75" s="82">
        <v>4</v>
      </c>
      <c r="AA75" s="82">
        <v>4</v>
      </c>
      <c r="AB75" s="82"/>
      <c r="AC75" s="82">
        <v>4</v>
      </c>
      <c r="AD75" s="82">
        <v>4</v>
      </c>
      <c r="AE75" s="82">
        <v>4</v>
      </c>
      <c r="AF75" s="82">
        <v>4</v>
      </c>
      <c r="AG75" s="82">
        <v>0</v>
      </c>
      <c r="AH75" s="82">
        <v>4</v>
      </c>
      <c r="AI75" s="25"/>
      <c r="AJ75" s="25"/>
      <c r="AK75" s="25"/>
      <c r="AL75" s="25"/>
      <c r="AM75" s="25"/>
      <c r="AN75" s="25"/>
      <c r="AO75" s="25"/>
      <c r="AP75" s="25"/>
      <c r="AQ75" s="25"/>
    </row>
    <row r="76" ht="30" spans="1:43">
      <c r="A76" s="84"/>
      <c r="B76" s="81"/>
      <c r="C76" s="86" t="s">
        <v>154</v>
      </c>
      <c r="D76" s="82"/>
      <c r="E76" s="82"/>
      <c r="F76" s="82">
        <v>2</v>
      </c>
      <c r="G76" s="82">
        <v>2</v>
      </c>
      <c r="H76" s="82">
        <v>3.5</v>
      </c>
      <c r="I76" s="82"/>
      <c r="J76" s="82">
        <v>3.5</v>
      </c>
      <c r="K76" s="82">
        <v>3.5</v>
      </c>
      <c r="L76" s="82">
        <v>3</v>
      </c>
      <c r="M76" s="82">
        <v>3</v>
      </c>
      <c r="N76" s="82">
        <v>3</v>
      </c>
      <c r="O76" s="82"/>
      <c r="P76" s="82">
        <v>3</v>
      </c>
      <c r="Q76" s="82">
        <v>4.5</v>
      </c>
      <c r="R76" s="82">
        <v>4</v>
      </c>
      <c r="S76" s="82">
        <v>5</v>
      </c>
      <c r="T76" s="82">
        <v>2</v>
      </c>
      <c r="U76" s="82">
        <v>3</v>
      </c>
      <c r="V76" s="82">
        <v>1</v>
      </c>
      <c r="W76" s="82">
        <v>4.5</v>
      </c>
      <c r="X76" s="82">
        <v>5</v>
      </c>
      <c r="Y76" s="82">
        <v>3.5</v>
      </c>
      <c r="Z76" s="82">
        <v>3.5</v>
      </c>
      <c r="AA76" s="82">
        <v>3</v>
      </c>
      <c r="AB76" s="82"/>
      <c r="AC76" s="82">
        <v>2</v>
      </c>
      <c r="AD76" s="82">
        <v>3</v>
      </c>
      <c r="AE76" s="82">
        <v>6</v>
      </c>
      <c r="AF76" s="82"/>
      <c r="AG76" s="82">
        <v>0</v>
      </c>
      <c r="AH76" s="82">
        <v>3.5</v>
      </c>
      <c r="AI76" s="25"/>
      <c r="AJ76" s="25"/>
      <c r="AK76" s="25"/>
      <c r="AL76" s="25"/>
      <c r="AM76" s="25"/>
      <c r="AN76" s="25"/>
      <c r="AO76" s="25"/>
      <c r="AP76" s="25"/>
      <c r="AQ76" s="25"/>
    </row>
    <row r="77" ht="30" spans="1:43">
      <c r="A77" s="80" t="s">
        <v>91</v>
      </c>
      <c r="B77" s="81" t="s">
        <v>45</v>
      </c>
      <c r="C77" s="81" t="s">
        <v>155</v>
      </c>
      <c r="D77" s="82"/>
      <c r="E77" s="82"/>
      <c r="F77" s="82"/>
      <c r="G77" s="82"/>
      <c r="H77" s="82"/>
      <c r="I77" s="82"/>
      <c r="J77" s="82"/>
      <c r="K77" s="83">
        <v>4</v>
      </c>
      <c r="L77" s="82">
        <v>0</v>
      </c>
      <c r="M77" s="82">
        <v>0</v>
      </c>
      <c r="N77" s="82">
        <v>0</v>
      </c>
      <c r="O77" s="83">
        <v>4</v>
      </c>
      <c r="P77" s="83">
        <v>4</v>
      </c>
      <c r="Q77" s="83">
        <v>4</v>
      </c>
      <c r="R77" s="82">
        <v>0</v>
      </c>
      <c r="S77" s="83">
        <v>4</v>
      </c>
      <c r="T77" s="83">
        <v>4</v>
      </c>
      <c r="U77" s="83">
        <v>4</v>
      </c>
      <c r="V77" s="83">
        <v>4</v>
      </c>
      <c r="W77" s="83">
        <v>4</v>
      </c>
      <c r="X77" s="83">
        <v>4</v>
      </c>
      <c r="Y77" s="83">
        <v>4</v>
      </c>
      <c r="Z77" s="83">
        <v>4</v>
      </c>
      <c r="AA77" s="83">
        <v>4</v>
      </c>
      <c r="AB77" s="83">
        <v>4</v>
      </c>
      <c r="AC77" s="82">
        <v>0</v>
      </c>
      <c r="AD77" s="82">
        <v>4</v>
      </c>
      <c r="AE77" s="82">
        <v>4</v>
      </c>
      <c r="AF77" s="82">
        <v>4</v>
      </c>
      <c r="AG77" s="82">
        <v>4</v>
      </c>
      <c r="AH77" s="82">
        <v>0</v>
      </c>
      <c r="AI77" s="25">
        <f>IF(A77="","",COUNTIF(D77:AH78,"&gt;2")/2)</f>
        <v>17.5</v>
      </c>
      <c r="AJ77" s="25" cm="1">
        <f t="array" ref="AJ77">SUMPRODUCT(IFERROR((IFERROR(WEEKDAY($D$3:$AH$3,2),999)&lt;6)*D77:AH78,0))</f>
        <v>112</v>
      </c>
      <c r="AK77" s="25" cm="1">
        <f t="array" ref="AK77">SUMPRODUCT((IFERROR(WEEKDAY($D$3:$AH$3,2),999)&lt;6)*D79:AH79)</f>
        <v>35</v>
      </c>
      <c r="AL77" s="25" cm="1">
        <f t="array" ref="AL77">SUMPRODUCT(IFERROR((IFERROR(WEEKDAY($D$3:$AH$3,2),0)&gt;5)*D77:AH79,0))</f>
        <v>37</v>
      </c>
      <c r="AM77" s="25">
        <f>IFERROR(SUM(AJ77:AL79),"")</f>
        <v>184</v>
      </c>
      <c r="AN77" s="25" t="s">
        <v>153</v>
      </c>
      <c r="AO77" s="25" cm="1">
        <f t="array" ref="AO77">SUMPRODUCT((IFERROR((D77:AH77+D78:AH78+D79:AH79),0)&gt;8)*1,IFERROR((D77:AH77+D78:AH78+D79:AH79-8),0))</f>
        <v>42</v>
      </c>
      <c r="AP77" s="25">
        <f>SUM(D77:AH79)-AO77</f>
        <v>142</v>
      </c>
      <c r="AQ77" s="25">
        <f>AM77-AO77-AP77</f>
        <v>0</v>
      </c>
    </row>
    <row r="78" ht="30" spans="1:43">
      <c r="A78" s="80"/>
      <c r="B78" s="81"/>
      <c r="C78" s="81" t="s">
        <v>156</v>
      </c>
      <c r="D78" s="82"/>
      <c r="E78" s="82"/>
      <c r="F78" s="82"/>
      <c r="G78" s="82"/>
      <c r="H78" s="82"/>
      <c r="I78" s="82"/>
      <c r="J78" s="82"/>
      <c r="K78" s="83">
        <v>4</v>
      </c>
      <c r="L78" s="82">
        <v>0</v>
      </c>
      <c r="M78" s="82">
        <v>0</v>
      </c>
      <c r="N78" s="82">
        <v>0</v>
      </c>
      <c r="O78" s="83">
        <v>4</v>
      </c>
      <c r="P78" s="83">
        <v>4</v>
      </c>
      <c r="Q78" s="83">
        <v>4</v>
      </c>
      <c r="R78" s="82">
        <v>0</v>
      </c>
      <c r="S78" s="83">
        <v>4</v>
      </c>
      <c r="T78" s="83">
        <v>4</v>
      </c>
      <c r="U78" s="83">
        <v>4</v>
      </c>
      <c r="V78" s="83">
        <v>4</v>
      </c>
      <c r="W78" s="83">
        <v>4</v>
      </c>
      <c r="X78" s="83">
        <v>4</v>
      </c>
      <c r="Y78" s="83">
        <v>4</v>
      </c>
      <c r="Z78" s="83">
        <v>4</v>
      </c>
      <c r="AA78" s="83">
        <v>4</v>
      </c>
      <c r="AB78" s="83">
        <v>2</v>
      </c>
      <c r="AC78" s="82">
        <v>0</v>
      </c>
      <c r="AD78" s="82">
        <v>4</v>
      </c>
      <c r="AE78" s="82">
        <v>4</v>
      </c>
      <c r="AF78" s="82">
        <v>4</v>
      </c>
      <c r="AG78" s="82">
        <v>4</v>
      </c>
      <c r="AH78" s="82">
        <v>0</v>
      </c>
      <c r="AI78" s="25"/>
      <c r="AJ78" s="25"/>
      <c r="AK78" s="25"/>
      <c r="AL78" s="25"/>
      <c r="AM78" s="25"/>
      <c r="AN78" s="25"/>
      <c r="AO78" s="25"/>
      <c r="AP78" s="25"/>
      <c r="AQ78" s="25"/>
    </row>
    <row r="79" ht="30" spans="1:43">
      <c r="A79" s="84"/>
      <c r="B79" s="81"/>
      <c r="C79" s="86" t="s">
        <v>154</v>
      </c>
      <c r="D79" s="82"/>
      <c r="E79" s="82"/>
      <c r="F79" s="82"/>
      <c r="G79" s="82"/>
      <c r="H79" s="82"/>
      <c r="I79" s="82"/>
      <c r="J79" s="82"/>
      <c r="K79" s="82"/>
      <c r="L79" s="82">
        <v>0</v>
      </c>
      <c r="M79" s="82">
        <v>0</v>
      </c>
      <c r="N79" s="82">
        <v>0</v>
      </c>
      <c r="O79" s="83">
        <v>3</v>
      </c>
      <c r="P79" s="83">
        <v>3</v>
      </c>
      <c r="Q79" s="83">
        <v>3</v>
      </c>
      <c r="R79" s="82">
        <v>0</v>
      </c>
      <c r="S79" s="83">
        <v>3</v>
      </c>
      <c r="T79" s="83">
        <v>2</v>
      </c>
      <c r="U79" s="83">
        <v>3</v>
      </c>
      <c r="V79" s="83">
        <v>1</v>
      </c>
      <c r="W79" s="82"/>
      <c r="X79" s="83">
        <v>3</v>
      </c>
      <c r="Y79" s="83">
        <v>3</v>
      </c>
      <c r="Z79" s="83">
        <v>3</v>
      </c>
      <c r="AA79" s="83">
        <v>3</v>
      </c>
      <c r="AB79" s="83"/>
      <c r="AC79" s="82">
        <v>0</v>
      </c>
      <c r="AD79" s="82">
        <v>3</v>
      </c>
      <c r="AE79" s="82">
        <v>3</v>
      </c>
      <c r="AF79" s="82">
        <v>5</v>
      </c>
      <c r="AG79" s="82">
        <v>1</v>
      </c>
      <c r="AH79" s="82">
        <v>0</v>
      </c>
      <c r="AI79" s="25"/>
      <c r="AJ79" s="25"/>
      <c r="AK79" s="25"/>
      <c r="AL79" s="25"/>
      <c r="AM79" s="25"/>
      <c r="AN79" s="25"/>
      <c r="AO79" s="25"/>
      <c r="AP79" s="25"/>
      <c r="AQ79" s="25"/>
    </row>
    <row r="80" ht="30" spans="1:43">
      <c r="A80" s="80" t="s">
        <v>54</v>
      </c>
      <c r="B80" s="81" t="s">
        <v>45</v>
      </c>
      <c r="C80" s="81" t="s">
        <v>155</v>
      </c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>
        <v>3</v>
      </c>
      <c r="S80" s="82">
        <v>4</v>
      </c>
      <c r="T80" s="82">
        <v>4</v>
      </c>
      <c r="U80" s="82">
        <v>4</v>
      </c>
      <c r="V80" s="82">
        <v>4</v>
      </c>
      <c r="W80" s="82">
        <v>4</v>
      </c>
      <c r="X80" s="82">
        <v>4</v>
      </c>
      <c r="Y80" s="82">
        <v>4</v>
      </c>
      <c r="Z80" s="82">
        <v>4</v>
      </c>
      <c r="AA80" s="82">
        <v>4</v>
      </c>
      <c r="AB80" s="82">
        <v>4</v>
      </c>
      <c r="AC80" s="82">
        <v>4</v>
      </c>
      <c r="AD80" s="82">
        <v>4</v>
      </c>
      <c r="AE80" s="82">
        <v>4</v>
      </c>
      <c r="AF80" s="82">
        <v>4</v>
      </c>
      <c r="AG80" s="82" t="s">
        <v>160</v>
      </c>
      <c r="AH80" s="82"/>
      <c r="AI80" s="25">
        <f>IF(A80="","",COUNTIF(D80:AH81,"&gt;2")/2)</f>
        <v>15</v>
      </c>
      <c r="AJ80" s="25" cm="1">
        <f t="array" ref="AJ80">SUMPRODUCT(IFERROR((IFERROR(WEEKDAY($D$3:$AH$3,2),999)&lt;6)*D80:AH81,0))</f>
        <v>87</v>
      </c>
      <c r="AK80" s="25" cm="1">
        <f t="array" ref="AK80">SUMPRODUCT((IFERROR(WEEKDAY($D$3:$AH$3,2),999)&lt;6)*D82:AH82)</f>
        <v>33</v>
      </c>
      <c r="AL80" s="25" cm="1">
        <f t="array" ref="AL80">SUMPRODUCT(IFERROR((IFERROR(WEEKDAY($D$3:$AH$3,2),0)&gt;5)*D80:AH82,0))</f>
        <v>44</v>
      </c>
      <c r="AM80" s="25">
        <f>IFERROR(SUM(AJ80:AL82),"")</f>
        <v>164</v>
      </c>
      <c r="AN80" s="25" t="s">
        <v>153</v>
      </c>
      <c r="AO80" s="25" cm="1">
        <f t="array" ref="AO80">SUMPRODUCT((IFERROR((D80:AH80+D81:AH81+D82:AH82),0)&gt;8)*1,IFERROR((D80:AH80+D81:AH81+D82:AH82-8),0))</f>
        <v>44</v>
      </c>
      <c r="AP80" s="25">
        <f>SUM(D80:AH82)-AO80</f>
        <v>120</v>
      </c>
      <c r="AQ80" s="25">
        <f>AM80-AO80-AP80</f>
        <v>0</v>
      </c>
    </row>
    <row r="81" ht="30" spans="1:43">
      <c r="A81" s="80"/>
      <c r="B81" s="81"/>
      <c r="C81" s="81" t="s">
        <v>156</v>
      </c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>
        <v>4</v>
      </c>
      <c r="S81" s="82">
        <v>4</v>
      </c>
      <c r="T81" s="82">
        <v>4</v>
      </c>
      <c r="U81" s="82">
        <v>4</v>
      </c>
      <c r="V81" s="82">
        <v>4</v>
      </c>
      <c r="W81" s="82">
        <v>4</v>
      </c>
      <c r="X81" s="82">
        <v>4</v>
      </c>
      <c r="Y81" s="82">
        <v>4</v>
      </c>
      <c r="Z81" s="82">
        <v>4</v>
      </c>
      <c r="AA81" s="82">
        <v>4</v>
      </c>
      <c r="AB81" s="82">
        <v>4</v>
      </c>
      <c r="AC81" s="82">
        <v>4</v>
      </c>
      <c r="AD81" s="82">
        <v>4</v>
      </c>
      <c r="AE81" s="82">
        <v>4</v>
      </c>
      <c r="AF81" s="82">
        <v>4</v>
      </c>
      <c r="AG81" s="82"/>
      <c r="AH81" s="82"/>
      <c r="AI81" s="25"/>
      <c r="AJ81" s="25"/>
      <c r="AK81" s="25"/>
      <c r="AL81" s="25"/>
      <c r="AM81" s="25"/>
      <c r="AN81" s="25"/>
      <c r="AO81" s="25"/>
      <c r="AP81" s="25"/>
      <c r="AQ81" s="25"/>
    </row>
    <row r="82" ht="30" spans="1:43">
      <c r="A82" s="84"/>
      <c r="B82" s="81"/>
      <c r="C82" s="86" t="s">
        <v>154</v>
      </c>
      <c r="D82" s="82"/>
      <c r="E82" s="82"/>
      <c r="F82" s="82"/>
      <c r="G82" s="82"/>
      <c r="H82" s="87"/>
      <c r="I82" s="87"/>
      <c r="J82" s="82"/>
      <c r="K82" s="82"/>
      <c r="L82" s="82"/>
      <c r="M82" s="82"/>
      <c r="N82" s="82"/>
      <c r="O82" s="82"/>
      <c r="P82" s="82"/>
      <c r="Q82" s="82"/>
      <c r="R82" s="82">
        <v>3</v>
      </c>
      <c r="S82" s="82">
        <v>3</v>
      </c>
      <c r="T82" s="82">
        <v>3</v>
      </c>
      <c r="U82" s="82">
        <v>3</v>
      </c>
      <c r="V82" s="82">
        <v>3</v>
      </c>
      <c r="W82" s="82">
        <v>3</v>
      </c>
      <c r="X82" s="82">
        <v>3</v>
      </c>
      <c r="Y82" s="82">
        <v>3</v>
      </c>
      <c r="Z82" s="82">
        <v>3</v>
      </c>
      <c r="AA82" s="82">
        <v>3</v>
      </c>
      <c r="AB82" s="82">
        <v>3</v>
      </c>
      <c r="AC82" s="82">
        <v>3</v>
      </c>
      <c r="AD82" s="82">
        <v>3</v>
      </c>
      <c r="AE82" s="82">
        <v>3</v>
      </c>
      <c r="AF82" s="82">
        <v>3</v>
      </c>
      <c r="AG82" s="82"/>
      <c r="AH82" s="82"/>
      <c r="AI82" s="25"/>
      <c r="AJ82" s="25"/>
      <c r="AK82" s="25"/>
      <c r="AL82" s="25"/>
      <c r="AM82" s="25"/>
      <c r="AN82" s="25"/>
      <c r="AO82" s="25"/>
      <c r="AP82" s="25"/>
      <c r="AQ82" s="25"/>
    </row>
    <row r="83" ht="30" spans="1:43">
      <c r="A83" s="88" t="s">
        <v>50</v>
      </c>
      <c r="B83" s="81" t="s">
        <v>45</v>
      </c>
      <c r="C83" s="81" t="s">
        <v>155</v>
      </c>
      <c r="D83" s="82"/>
      <c r="E83" s="82">
        <v>4</v>
      </c>
      <c r="F83" s="82">
        <v>4</v>
      </c>
      <c r="G83" s="82">
        <v>4</v>
      </c>
      <c r="H83" s="82"/>
      <c r="I83" s="82">
        <v>0</v>
      </c>
      <c r="J83" s="82">
        <v>0</v>
      </c>
      <c r="K83" s="83">
        <v>4</v>
      </c>
      <c r="L83" s="83">
        <v>4</v>
      </c>
      <c r="M83" s="83">
        <v>4</v>
      </c>
      <c r="N83" s="83">
        <v>4</v>
      </c>
      <c r="O83" s="83">
        <v>4</v>
      </c>
      <c r="P83" s="83">
        <v>4</v>
      </c>
      <c r="Q83" s="83">
        <v>4</v>
      </c>
      <c r="R83" s="83">
        <v>4</v>
      </c>
      <c r="S83" s="83">
        <v>4</v>
      </c>
      <c r="T83" s="83">
        <v>4</v>
      </c>
      <c r="U83" s="83">
        <v>4</v>
      </c>
      <c r="V83" s="83">
        <v>4</v>
      </c>
      <c r="W83" s="83">
        <v>4</v>
      </c>
      <c r="X83" s="83">
        <v>4</v>
      </c>
      <c r="Y83" s="83">
        <v>4</v>
      </c>
      <c r="Z83" s="83">
        <v>4</v>
      </c>
      <c r="AA83" s="83">
        <v>4</v>
      </c>
      <c r="AB83" s="83">
        <v>4</v>
      </c>
      <c r="AC83" s="83">
        <v>4</v>
      </c>
      <c r="AD83" s="82">
        <v>0</v>
      </c>
      <c r="AE83" s="83">
        <v>4</v>
      </c>
      <c r="AF83" s="83">
        <v>4</v>
      </c>
      <c r="AG83" s="83">
        <v>4</v>
      </c>
      <c r="AH83" s="83">
        <v>4</v>
      </c>
      <c r="AI83" s="25">
        <f>IF(A83="","",COUNTIF(D83:AH84,"&gt;2")/2)</f>
        <v>26.5</v>
      </c>
      <c r="AJ83" s="25" cm="1">
        <f t="array" ref="AJ83">SUMPRODUCT(IFERROR((IFERROR(WEEKDAY($D$3:$AH$3,2),999)&lt;6)*D83:AH84,0))</f>
        <v>152</v>
      </c>
      <c r="AK83" s="25" cm="1">
        <f t="array" ref="AK83">SUMPRODUCT((IFERROR(WEEKDAY($D$3:$AH$3,2),999)&lt;6)*D85:AH85)</f>
        <v>57</v>
      </c>
      <c r="AL83" s="25" cm="1">
        <f t="array" ref="AL83">SUMPRODUCT(IFERROR((IFERROR(WEEKDAY($D$3:$AH$3,2),0)&gt;5)*D83:AH85,0))</f>
        <v>86</v>
      </c>
      <c r="AM83" s="25">
        <f>IFERROR(SUM(AJ83:AL85),"")</f>
        <v>295</v>
      </c>
      <c r="AN83" s="25" t="s">
        <v>153</v>
      </c>
      <c r="AO83" s="25" cm="1">
        <f t="array" ref="AO83">SUMPRODUCT((IFERROR((D83:AH83+D84:AH84+D85:AH85),0)&gt;8)*1,IFERROR((D83:AH83+D84:AH84+D85:AH85-8),0))</f>
        <v>81</v>
      </c>
      <c r="AP83" s="25">
        <f>SUM(D83:AH85)-AO83</f>
        <v>214</v>
      </c>
      <c r="AQ83" s="25">
        <f>AM83-AO83-AP83</f>
        <v>0</v>
      </c>
    </row>
    <row r="84" ht="30" spans="1:43">
      <c r="A84" s="88"/>
      <c r="B84" s="81"/>
      <c r="C84" s="81" t="s">
        <v>156</v>
      </c>
      <c r="D84" s="82"/>
      <c r="E84" s="82">
        <v>4</v>
      </c>
      <c r="F84" s="82">
        <v>4</v>
      </c>
      <c r="G84" s="82">
        <v>4</v>
      </c>
      <c r="H84" s="83">
        <v>4</v>
      </c>
      <c r="I84" s="82">
        <v>0</v>
      </c>
      <c r="J84" s="82">
        <v>0</v>
      </c>
      <c r="K84" s="83">
        <v>4</v>
      </c>
      <c r="L84" s="83">
        <v>4</v>
      </c>
      <c r="M84" s="83">
        <v>4</v>
      </c>
      <c r="N84" s="83">
        <v>4</v>
      </c>
      <c r="O84" s="83">
        <v>4</v>
      </c>
      <c r="P84" s="83">
        <v>4</v>
      </c>
      <c r="Q84" s="83">
        <v>4</v>
      </c>
      <c r="R84" s="83">
        <v>4</v>
      </c>
      <c r="S84" s="83">
        <v>4</v>
      </c>
      <c r="T84" s="83">
        <v>4</v>
      </c>
      <c r="U84" s="83">
        <v>4</v>
      </c>
      <c r="V84" s="83">
        <v>4</v>
      </c>
      <c r="W84" s="83">
        <v>4</v>
      </c>
      <c r="X84" s="83">
        <v>4</v>
      </c>
      <c r="Y84" s="83">
        <v>4</v>
      </c>
      <c r="Z84" s="83">
        <v>4</v>
      </c>
      <c r="AA84" s="83">
        <v>4</v>
      </c>
      <c r="AB84" s="83">
        <v>4</v>
      </c>
      <c r="AC84" s="83">
        <v>4</v>
      </c>
      <c r="AD84" s="82">
        <v>0</v>
      </c>
      <c r="AE84" s="83">
        <v>4</v>
      </c>
      <c r="AF84" s="83">
        <v>4</v>
      </c>
      <c r="AG84" s="83">
        <v>4</v>
      </c>
      <c r="AH84" s="83">
        <v>4</v>
      </c>
      <c r="AI84" s="25"/>
      <c r="AJ84" s="25"/>
      <c r="AK84" s="25"/>
      <c r="AL84" s="25"/>
      <c r="AM84" s="25"/>
      <c r="AN84" s="25"/>
      <c r="AO84" s="25"/>
      <c r="AP84" s="25"/>
      <c r="AQ84" s="25"/>
    </row>
    <row r="85" ht="30" spans="1:43">
      <c r="A85" s="88"/>
      <c r="B85" s="81"/>
      <c r="C85" s="81" t="s">
        <v>154</v>
      </c>
      <c r="D85" s="82"/>
      <c r="E85" s="82">
        <v>2</v>
      </c>
      <c r="F85" s="82">
        <v>2</v>
      </c>
      <c r="G85" s="82">
        <v>7</v>
      </c>
      <c r="H85" s="83">
        <v>2</v>
      </c>
      <c r="I85" s="82">
        <v>0</v>
      </c>
      <c r="J85" s="82">
        <v>0</v>
      </c>
      <c r="K85" s="83">
        <v>3</v>
      </c>
      <c r="L85" s="83">
        <v>3</v>
      </c>
      <c r="M85" s="83">
        <v>3</v>
      </c>
      <c r="N85" s="83">
        <v>3</v>
      </c>
      <c r="O85" s="83">
        <v>3</v>
      </c>
      <c r="P85" s="83">
        <v>3</v>
      </c>
      <c r="Q85" s="83">
        <v>3</v>
      </c>
      <c r="R85" s="83">
        <v>3</v>
      </c>
      <c r="S85" s="83">
        <v>4</v>
      </c>
      <c r="T85" s="83">
        <v>3</v>
      </c>
      <c r="U85" s="83">
        <v>4</v>
      </c>
      <c r="V85" s="83">
        <v>1</v>
      </c>
      <c r="W85" s="83">
        <v>4</v>
      </c>
      <c r="X85" s="83">
        <v>3</v>
      </c>
      <c r="Y85" s="83">
        <v>3</v>
      </c>
      <c r="Z85" s="83">
        <v>3</v>
      </c>
      <c r="AA85" s="83">
        <v>3</v>
      </c>
      <c r="AB85" s="83">
        <v>3</v>
      </c>
      <c r="AC85" s="83">
        <v>3</v>
      </c>
      <c r="AD85" s="82">
        <v>0</v>
      </c>
      <c r="AE85" s="83">
        <v>3</v>
      </c>
      <c r="AF85" s="83">
        <v>3</v>
      </c>
      <c r="AG85" s="83">
        <v>3</v>
      </c>
      <c r="AH85" s="83">
        <v>3</v>
      </c>
      <c r="AI85" s="25"/>
      <c r="AJ85" s="25"/>
      <c r="AK85" s="25"/>
      <c r="AL85" s="25"/>
      <c r="AM85" s="25"/>
      <c r="AN85" s="25"/>
      <c r="AO85" s="25"/>
      <c r="AP85" s="25"/>
      <c r="AQ85" s="25"/>
    </row>
    <row r="86" ht="30" spans="1:43">
      <c r="A86" s="80" t="s">
        <v>55</v>
      </c>
      <c r="B86" s="81" t="s">
        <v>45</v>
      </c>
      <c r="C86" s="81" t="s">
        <v>155</v>
      </c>
      <c r="D86" s="82"/>
      <c r="E86" s="82"/>
      <c r="F86" s="82"/>
      <c r="G86" s="87"/>
      <c r="H86" s="87"/>
      <c r="I86" s="87"/>
      <c r="J86" s="87"/>
      <c r="K86" s="87"/>
      <c r="L86" s="87"/>
      <c r="M86" s="82"/>
      <c r="N86" s="82"/>
      <c r="O86" s="82"/>
      <c r="P86" s="82"/>
      <c r="Q86" s="82"/>
      <c r="R86" s="82"/>
      <c r="S86" s="82"/>
      <c r="T86" s="87"/>
      <c r="U86" s="82"/>
      <c r="V86" s="82"/>
      <c r="W86" s="82"/>
      <c r="X86" s="87">
        <v>4</v>
      </c>
      <c r="Y86" s="87">
        <v>4</v>
      </c>
      <c r="Z86" s="87">
        <v>4</v>
      </c>
      <c r="AA86" s="87">
        <v>4</v>
      </c>
      <c r="AB86" s="87">
        <v>4</v>
      </c>
      <c r="AC86" s="87">
        <v>4</v>
      </c>
      <c r="AD86" s="87">
        <v>4</v>
      </c>
      <c r="AE86" s="87">
        <v>4</v>
      </c>
      <c r="AF86" s="87">
        <v>4</v>
      </c>
      <c r="AG86" s="87">
        <v>4</v>
      </c>
      <c r="AH86" s="87">
        <v>4</v>
      </c>
      <c r="AI86" s="25">
        <f>IF(A86="","",COUNTIF(D86:AH87,"&gt;2")/2)</f>
        <v>11</v>
      </c>
      <c r="AJ86" s="25" cm="1">
        <f t="array" ref="AJ86">SUMPRODUCT(IFERROR((IFERROR(WEEKDAY($D$3:$AH$3,2),999)&lt;6)*D86:AH87,0))</f>
        <v>72</v>
      </c>
      <c r="AK86" s="25" cm="1">
        <f t="array" ref="AK86">SUMPRODUCT((IFERROR(WEEKDAY($D$3:$AH$3,2),999)&lt;6)*D88:AH88)</f>
        <v>27</v>
      </c>
      <c r="AL86" s="25" cm="1">
        <f t="array" ref="AL86">SUMPRODUCT(IFERROR((IFERROR(WEEKDAY($D$3:$AH$3,2),0)&gt;5)*D86:AH88,0))</f>
        <v>22</v>
      </c>
      <c r="AM86" s="25">
        <f>IFERROR(SUM(AJ86:AL88),"")</f>
        <v>121</v>
      </c>
      <c r="AN86" s="25" t="s">
        <v>153</v>
      </c>
      <c r="AO86" s="25" cm="1">
        <f t="array" ref="AO86">SUMPRODUCT((IFERROR((D86:AH86+D87:AH87+D88:AH88),0)&gt;8)*1,IFERROR((D86:AH86+D87:AH87+D88:AH88-8),0))</f>
        <v>33</v>
      </c>
      <c r="AP86" s="25">
        <f>SUM(D86:AH88)-AO86</f>
        <v>88</v>
      </c>
      <c r="AQ86" s="25">
        <f>AM86-AO86-AP86</f>
        <v>0</v>
      </c>
    </row>
    <row r="87" ht="30" spans="1:43">
      <c r="A87" s="80"/>
      <c r="B87" s="81"/>
      <c r="C87" s="81" t="s">
        <v>156</v>
      </c>
      <c r="D87" s="82"/>
      <c r="E87" s="82"/>
      <c r="F87" s="82"/>
      <c r="G87" s="87"/>
      <c r="H87" s="87"/>
      <c r="I87" s="87"/>
      <c r="J87" s="87"/>
      <c r="K87" s="87"/>
      <c r="L87" s="87"/>
      <c r="M87" s="82"/>
      <c r="N87" s="82"/>
      <c r="O87" s="82"/>
      <c r="P87" s="82"/>
      <c r="Q87" s="82"/>
      <c r="R87" s="82"/>
      <c r="S87" s="82"/>
      <c r="T87" s="87"/>
      <c r="U87" s="82"/>
      <c r="V87" s="82"/>
      <c r="W87" s="82"/>
      <c r="X87" s="87">
        <v>4</v>
      </c>
      <c r="Y87" s="87">
        <v>4</v>
      </c>
      <c r="Z87" s="87">
        <v>4</v>
      </c>
      <c r="AA87" s="87">
        <v>4</v>
      </c>
      <c r="AB87" s="87">
        <v>4</v>
      </c>
      <c r="AC87" s="87">
        <v>4</v>
      </c>
      <c r="AD87" s="87">
        <v>4</v>
      </c>
      <c r="AE87" s="87">
        <v>4</v>
      </c>
      <c r="AF87" s="87">
        <v>4</v>
      </c>
      <c r="AG87" s="87">
        <v>4</v>
      </c>
      <c r="AH87" s="87">
        <v>4</v>
      </c>
      <c r="AI87" s="25"/>
      <c r="AJ87" s="25"/>
      <c r="AK87" s="25"/>
      <c r="AL87" s="25"/>
      <c r="AM87" s="25"/>
      <c r="AN87" s="25"/>
      <c r="AO87" s="25"/>
      <c r="AP87" s="25"/>
      <c r="AQ87" s="25"/>
    </row>
    <row r="88" ht="30" spans="1:43">
      <c r="A88" s="84"/>
      <c r="B88" s="81"/>
      <c r="C88" s="86" t="s">
        <v>154</v>
      </c>
      <c r="D88" s="82"/>
      <c r="E88" s="82"/>
      <c r="F88" s="82"/>
      <c r="G88" s="87"/>
      <c r="H88" s="87"/>
      <c r="I88" s="87"/>
      <c r="J88" s="87"/>
      <c r="K88" s="87"/>
      <c r="L88" s="87"/>
      <c r="M88" s="82"/>
      <c r="N88" s="82"/>
      <c r="O88" s="82"/>
      <c r="P88" s="82"/>
      <c r="Q88" s="82"/>
      <c r="R88" s="82"/>
      <c r="S88" s="82"/>
      <c r="T88" s="87"/>
      <c r="U88" s="82"/>
      <c r="V88" s="82"/>
      <c r="W88" s="82"/>
      <c r="X88" s="87">
        <v>3</v>
      </c>
      <c r="Y88" s="87">
        <v>3</v>
      </c>
      <c r="Z88" s="87">
        <v>3</v>
      </c>
      <c r="AA88" s="87">
        <v>3</v>
      </c>
      <c r="AB88" s="87">
        <v>3</v>
      </c>
      <c r="AC88" s="87">
        <v>3</v>
      </c>
      <c r="AD88" s="87">
        <v>3</v>
      </c>
      <c r="AE88" s="87">
        <v>3</v>
      </c>
      <c r="AF88" s="87">
        <v>3</v>
      </c>
      <c r="AG88" s="87">
        <v>3</v>
      </c>
      <c r="AH88" s="87">
        <v>3</v>
      </c>
      <c r="AI88" s="25"/>
      <c r="AJ88" s="25"/>
      <c r="AK88" s="25"/>
      <c r="AL88" s="25"/>
      <c r="AM88" s="25"/>
      <c r="AN88" s="25"/>
      <c r="AO88" s="25"/>
      <c r="AP88" s="25"/>
      <c r="AQ88" s="25"/>
    </row>
    <row r="89" ht="30" spans="1:43">
      <c r="A89" s="80" t="s">
        <v>79</v>
      </c>
      <c r="B89" s="81" t="s">
        <v>45</v>
      </c>
      <c r="C89" s="81" t="s">
        <v>155</v>
      </c>
      <c r="D89" s="82"/>
      <c r="E89" s="82"/>
      <c r="F89" s="82">
        <v>4</v>
      </c>
      <c r="G89" s="82">
        <v>4</v>
      </c>
      <c r="H89" s="82">
        <v>4</v>
      </c>
      <c r="I89" s="87">
        <v>4</v>
      </c>
      <c r="J89" s="82">
        <v>4</v>
      </c>
      <c r="K89" s="82">
        <v>4</v>
      </c>
      <c r="L89" s="87">
        <v>4</v>
      </c>
      <c r="M89" s="87">
        <v>4</v>
      </c>
      <c r="N89" s="87">
        <v>0</v>
      </c>
      <c r="O89" s="87">
        <v>4</v>
      </c>
      <c r="P89" s="87">
        <v>4</v>
      </c>
      <c r="Q89" s="87">
        <v>4</v>
      </c>
      <c r="R89" s="87">
        <v>4</v>
      </c>
      <c r="S89" s="87">
        <v>4</v>
      </c>
      <c r="T89" s="82">
        <v>0</v>
      </c>
      <c r="U89" s="87">
        <v>4</v>
      </c>
      <c r="V89" s="87">
        <v>4</v>
      </c>
      <c r="W89" s="87">
        <v>4</v>
      </c>
      <c r="X89" s="87">
        <v>4</v>
      </c>
      <c r="Y89" s="87">
        <v>0</v>
      </c>
      <c r="Z89" s="87">
        <v>4</v>
      </c>
      <c r="AA89" s="87">
        <v>4</v>
      </c>
      <c r="AB89" s="87">
        <v>4</v>
      </c>
      <c r="AC89" s="87">
        <v>4</v>
      </c>
      <c r="AD89" s="87">
        <v>4</v>
      </c>
      <c r="AE89" s="87">
        <v>4</v>
      </c>
      <c r="AF89" s="87">
        <v>4</v>
      </c>
      <c r="AG89" s="87">
        <v>4</v>
      </c>
      <c r="AH89" s="87">
        <v>4</v>
      </c>
      <c r="AI89" s="25">
        <f>IF(A89="","",COUNTIF(D89:AH90,"&gt;2")/2)</f>
        <v>26</v>
      </c>
      <c r="AJ89" s="25" cm="1">
        <f t="array" ref="AJ89">SUMPRODUCT(IFERROR((IFERROR(WEEKDAY($D$3:$AH$3,2),999)&lt;6)*D89:AH90,0))</f>
        <v>152</v>
      </c>
      <c r="AK89" s="25" cm="1">
        <f t="array" ref="AK89">SUMPRODUCT((IFERROR(WEEKDAY($D$3:$AH$3,2),999)&lt;6)*D91:AH91)</f>
        <v>55</v>
      </c>
      <c r="AL89" s="25" cm="1">
        <f t="array" ref="AL89">SUMPRODUCT(IFERROR((IFERROR(WEEKDAY($D$3:$AH$3,2),0)&gt;5)*D89:AH91,0))</f>
        <v>78</v>
      </c>
      <c r="AM89" s="25">
        <f>IFERROR(SUM(AJ89:AL91),"")</f>
        <v>285</v>
      </c>
      <c r="AN89" s="25" t="s">
        <v>153</v>
      </c>
      <c r="AO89" s="25" cm="1">
        <f t="array" ref="AO89">SUMPRODUCT((IFERROR((D89:AH89+D90:AH90+D91:AH91),0)&gt;8)*1,IFERROR((D89:AH89+D90:AH90+D91:AH91-8),0))</f>
        <v>77</v>
      </c>
      <c r="AP89" s="25">
        <f>SUM(D89:AH91)-AO89</f>
        <v>208</v>
      </c>
      <c r="AQ89" s="25">
        <f>AM89-AO89-AP89</f>
        <v>0</v>
      </c>
    </row>
    <row r="90" ht="30" spans="1:43">
      <c r="A90" s="80"/>
      <c r="B90" s="81"/>
      <c r="C90" s="81" t="s">
        <v>156</v>
      </c>
      <c r="D90" s="82"/>
      <c r="E90" s="82"/>
      <c r="F90" s="82">
        <v>4</v>
      </c>
      <c r="G90" s="82">
        <v>4</v>
      </c>
      <c r="H90" s="82">
        <v>4</v>
      </c>
      <c r="I90" s="87">
        <v>4</v>
      </c>
      <c r="J90" s="82">
        <v>4</v>
      </c>
      <c r="K90" s="82">
        <v>4</v>
      </c>
      <c r="L90" s="87">
        <v>4</v>
      </c>
      <c r="M90" s="87">
        <v>4</v>
      </c>
      <c r="N90" s="87">
        <v>0</v>
      </c>
      <c r="O90" s="87">
        <v>4</v>
      </c>
      <c r="P90" s="87">
        <v>4</v>
      </c>
      <c r="Q90" s="87">
        <v>4</v>
      </c>
      <c r="R90" s="87">
        <v>4</v>
      </c>
      <c r="S90" s="87">
        <v>4</v>
      </c>
      <c r="T90" s="82">
        <v>0</v>
      </c>
      <c r="U90" s="87">
        <v>4</v>
      </c>
      <c r="V90" s="87">
        <v>4</v>
      </c>
      <c r="W90" s="87">
        <v>4</v>
      </c>
      <c r="X90" s="87">
        <v>4</v>
      </c>
      <c r="Y90" s="87">
        <v>0</v>
      </c>
      <c r="Z90" s="87">
        <v>4</v>
      </c>
      <c r="AA90" s="87">
        <v>4</v>
      </c>
      <c r="AB90" s="87">
        <v>4</v>
      </c>
      <c r="AC90" s="87">
        <v>4</v>
      </c>
      <c r="AD90" s="87">
        <v>4</v>
      </c>
      <c r="AE90" s="87">
        <v>4</v>
      </c>
      <c r="AF90" s="87">
        <v>4</v>
      </c>
      <c r="AG90" s="87">
        <v>4</v>
      </c>
      <c r="AH90" s="87">
        <v>4</v>
      </c>
      <c r="AI90" s="25"/>
      <c r="AJ90" s="25"/>
      <c r="AK90" s="25"/>
      <c r="AL90" s="25"/>
      <c r="AM90" s="25"/>
      <c r="AN90" s="25"/>
      <c r="AO90" s="25"/>
      <c r="AP90" s="25"/>
      <c r="AQ90" s="25"/>
    </row>
    <row r="91" ht="30" spans="1:43">
      <c r="A91" s="84"/>
      <c r="B91" s="81"/>
      <c r="C91" s="86" t="s">
        <v>154</v>
      </c>
      <c r="D91" s="82"/>
      <c r="E91" s="82"/>
      <c r="F91" s="82">
        <v>3</v>
      </c>
      <c r="G91" s="82">
        <v>3</v>
      </c>
      <c r="H91" s="82">
        <v>4</v>
      </c>
      <c r="I91" s="87"/>
      <c r="J91" s="82">
        <v>4</v>
      </c>
      <c r="K91" s="82">
        <v>3</v>
      </c>
      <c r="L91" s="87">
        <v>3</v>
      </c>
      <c r="M91" s="87">
        <v>3</v>
      </c>
      <c r="N91" s="87">
        <v>0</v>
      </c>
      <c r="O91" s="87">
        <v>3</v>
      </c>
      <c r="P91" s="87">
        <v>3</v>
      </c>
      <c r="Q91" s="87">
        <v>3</v>
      </c>
      <c r="R91" s="87">
        <v>3</v>
      </c>
      <c r="S91" s="87">
        <v>3</v>
      </c>
      <c r="T91" s="82">
        <v>0</v>
      </c>
      <c r="U91" s="87">
        <v>3</v>
      </c>
      <c r="V91" s="87">
        <v>3</v>
      </c>
      <c r="W91" s="87">
        <v>3</v>
      </c>
      <c r="X91" s="87">
        <v>3</v>
      </c>
      <c r="Y91" s="87">
        <v>0</v>
      </c>
      <c r="Z91" s="87">
        <v>3</v>
      </c>
      <c r="AA91" s="87">
        <v>3</v>
      </c>
      <c r="AB91" s="87">
        <v>3</v>
      </c>
      <c r="AC91" s="87">
        <v>3</v>
      </c>
      <c r="AD91" s="87">
        <v>3</v>
      </c>
      <c r="AE91" s="87">
        <v>3</v>
      </c>
      <c r="AF91" s="87">
        <v>3</v>
      </c>
      <c r="AG91" s="87">
        <v>3</v>
      </c>
      <c r="AH91" s="87">
        <v>3</v>
      </c>
      <c r="AI91" s="25"/>
      <c r="AJ91" s="25"/>
      <c r="AK91" s="25"/>
      <c r="AL91" s="25"/>
      <c r="AM91" s="25"/>
      <c r="AN91" s="25"/>
      <c r="AO91" s="25"/>
      <c r="AP91" s="25"/>
      <c r="AQ91" s="25"/>
    </row>
    <row r="92" ht="30" spans="1:43">
      <c r="A92" s="80" t="s">
        <v>72</v>
      </c>
      <c r="B92" s="81" t="s">
        <v>45</v>
      </c>
      <c r="C92" s="81" t="s">
        <v>155</v>
      </c>
      <c r="D92" s="82"/>
      <c r="E92" s="82"/>
      <c r="F92" s="82">
        <v>4</v>
      </c>
      <c r="G92" s="82">
        <v>4</v>
      </c>
      <c r="H92" s="82">
        <v>4</v>
      </c>
      <c r="I92" s="87">
        <v>4</v>
      </c>
      <c r="J92" s="82">
        <v>4</v>
      </c>
      <c r="K92" s="82">
        <v>4</v>
      </c>
      <c r="L92" s="82">
        <v>4</v>
      </c>
      <c r="M92" s="82">
        <v>4</v>
      </c>
      <c r="N92" s="82">
        <v>4</v>
      </c>
      <c r="O92" s="82">
        <v>4</v>
      </c>
      <c r="P92" s="87">
        <v>4</v>
      </c>
      <c r="Q92" s="87">
        <v>4</v>
      </c>
      <c r="R92" s="87" t="s">
        <v>160</v>
      </c>
      <c r="S92" s="87"/>
      <c r="T92" s="87"/>
      <c r="U92" s="87"/>
      <c r="V92" s="87"/>
      <c r="W92" s="87"/>
      <c r="X92" s="87"/>
      <c r="Y92" s="87"/>
      <c r="Z92" s="87"/>
      <c r="AA92" s="87"/>
      <c r="AB92" s="87"/>
      <c r="AC92" s="87"/>
      <c r="AD92" s="87"/>
      <c r="AE92" s="87"/>
      <c r="AF92" s="87"/>
      <c r="AG92" s="87"/>
      <c r="AH92" s="87"/>
      <c r="AI92" s="25">
        <f>IF(A92="","",COUNTIF(D92:AH93,"&gt;2")/2)</f>
        <v>12</v>
      </c>
      <c r="AJ92" s="25" cm="1">
        <f t="array" ref="AJ92">SUMPRODUCT(IFERROR((IFERROR(WEEKDAY($D$3:$AH$3,2),999)&lt;6)*D92:AH93,0))</f>
        <v>64</v>
      </c>
      <c r="AK92" s="25" cm="1">
        <f t="array" ref="AK92">SUMPRODUCT((IFERROR(WEEKDAY($D$3:$AH$3,2),999)&lt;6)*D94:AH94)</f>
        <v>21</v>
      </c>
      <c r="AL92" s="25" cm="1">
        <f t="array" ref="AL92">SUMPRODUCT(IFERROR((IFERROR(WEEKDAY($D$3:$AH$3,2),0)&gt;5)*D92:AH94,0))</f>
        <v>44</v>
      </c>
      <c r="AM92" s="25">
        <f>IFERROR(SUM(AJ92:AL94),"")</f>
        <v>129</v>
      </c>
      <c r="AN92" s="25" t="s">
        <v>153</v>
      </c>
      <c r="AO92" s="25" cm="1">
        <f t="array" ref="AO92">SUMPRODUCT((IFERROR((D92:AH92+D93:AH93+D94:AH94),0)&gt;8)*1,IFERROR((D92:AH92+D93:AH93+D94:AH94-8),0))</f>
        <v>33</v>
      </c>
      <c r="AP92" s="25">
        <f>SUM(D92:AH94)-AO92</f>
        <v>96</v>
      </c>
      <c r="AQ92" s="25">
        <f>AM92-AO92-AP92</f>
        <v>0</v>
      </c>
    </row>
    <row r="93" ht="30" spans="1:43">
      <c r="A93" s="80"/>
      <c r="B93" s="81"/>
      <c r="C93" s="81" t="s">
        <v>156</v>
      </c>
      <c r="D93" s="82"/>
      <c r="E93" s="82"/>
      <c r="F93" s="82">
        <v>4</v>
      </c>
      <c r="G93" s="82">
        <v>4</v>
      </c>
      <c r="H93" s="82">
        <v>4</v>
      </c>
      <c r="I93" s="87">
        <v>4</v>
      </c>
      <c r="J93" s="82">
        <v>4</v>
      </c>
      <c r="K93" s="82">
        <v>4</v>
      </c>
      <c r="L93" s="82">
        <v>4</v>
      </c>
      <c r="M93" s="82">
        <v>4</v>
      </c>
      <c r="N93" s="82">
        <v>4</v>
      </c>
      <c r="O93" s="82">
        <v>4</v>
      </c>
      <c r="P93" s="87">
        <v>4</v>
      </c>
      <c r="Q93" s="87">
        <v>4</v>
      </c>
      <c r="R93" s="87">
        <v>0</v>
      </c>
      <c r="S93" s="87"/>
      <c r="T93" s="87"/>
      <c r="U93" s="87"/>
      <c r="V93" s="87"/>
      <c r="W93" s="87"/>
      <c r="X93" s="87"/>
      <c r="Y93" s="87"/>
      <c r="Z93" s="87"/>
      <c r="AA93" s="87"/>
      <c r="AB93" s="87"/>
      <c r="AC93" s="87"/>
      <c r="AD93" s="87"/>
      <c r="AE93" s="87"/>
      <c r="AF93" s="87"/>
      <c r="AG93" s="87"/>
      <c r="AH93" s="87"/>
      <c r="AI93" s="25"/>
      <c r="AJ93" s="25"/>
      <c r="AK93" s="25"/>
      <c r="AL93" s="25"/>
      <c r="AM93" s="25"/>
      <c r="AN93" s="25"/>
      <c r="AO93" s="25"/>
      <c r="AP93" s="25"/>
      <c r="AQ93" s="25"/>
    </row>
    <row r="94" ht="30" spans="1:43">
      <c r="A94" s="84"/>
      <c r="B94" s="81"/>
      <c r="C94" s="86" t="s">
        <v>154</v>
      </c>
      <c r="D94" s="82"/>
      <c r="E94" s="82"/>
      <c r="F94" s="82">
        <v>3</v>
      </c>
      <c r="G94" s="82">
        <v>3</v>
      </c>
      <c r="H94" s="82">
        <v>3</v>
      </c>
      <c r="I94" s="87"/>
      <c r="J94" s="82">
        <v>3</v>
      </c>
      <c r="K94" s="82">
        <v>3</v>
      </c>
      <c r="L94" s="82">
        <v>3</v>
      </c>
      <c r="M94" s="82">
        <v>3</v>
      </c>
      <c r="N94" s="82">
        <v>3</v>
      </c>
      <c r="O94" s="82">
        <v>3</v>
      </c>
      <c r="P94" s="87">
        <v>3</v>
      </c>
      <c r="Q94" s="87">
        <v>3</v>
      </c>
      <c r="R94" s="87">
        <v>0</v>
      </c>
      <c r="S94" s="87"/>
      <c r="T94" s="87"/>
      <c r="U94" s="87"/>
      <c r="V94" s="87"/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87"/>
      <c r="AI94" s="25"/>
      <c r="AJ94" s="25"/>
      <c r="AK94" s="25"/>
      <c r="AL94" s="25"/>
      <c r="AM94" s="25"/>
      <c r="AN94" s="25"/>
      <c r="AO94" s="25"/>
      <c r="AP94" s="25"/>
      <c r="AQ94" s="25"/>
    </row>
    <row r="95" ht="30" spans="1:43">
      <c r="A95" s="80" t="s">
        <v>73</v>
      </c>
      <c r="B95" s="81" t="s">
        <v>45</v>
      </c>
      <c r="C95" s="81" t="s">
        <v>155</v>
      </c>
      <c r="D95" s="82"/>
      <c r="E95" s="82"/>
      <c r="F95" s="82">
        <v>4</v>
      </c>
      <c r="G95" s="87">
        <v>0</v>
      </c>
      <c r="H95" s="87">
        <v>0</v>
      </c>
      <c r="I95" s="87">
        <v>0</v>
      </c>
      <c r="J95" s="87">
        <v>0</v>
      </c>
      <c r="K95" s="87">
        <v>0</v>
      </c>
      <c r="L95" s="87">
        <v>4</v>
      </c>
      <c r="M95" s="82">
        <v>4</v>
      </c>
      <c r="N95" s="87">
        <v>0</v>
      </c>
      <c r="O95" s="87">
        <v>0</v>
      </c>
      <c r="P95" s="82" t="s">
        <v>160</v>
      </c>
      <c r="Q95" s="82"/>
      <c r="R95" s="87"/>
      <c r="S95" s="87"/>
      <c r="T95" s="87"/>
      <c r="U95" s="87"/>
      <c r="V95" s="87"/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87"/>
      <c r="AI95" s="25">
        <f>IF(A95="","",COUNTIF(D95:AH96,"&gt;2")/2)</f>
        <v>3</v>
      </c>
      <c r="AJ95" s="25" cm="1">
        <f t="array" ref="AJ95">SUMPRODUCT(IFERROR((IFERROR(WEEKDAY($D$3:$AH$3,2),999)&lt;6)*D95:AH96,0))</f>
        <v>24</v>
      </c>
      <c r="AK95" s="25" cm="1">
        <f t="array" ref="AK95">SUMPRODUCT((IFERROR(WEEKDAY($D$3:$AH$3,2),999)&lt;6)*D97:AH97)</f>
        <v>9</v>
      </c>
      <c r="AL95" s="25" cm="1">
        <f t="array" ref="AL95">SUMPRODUCT(IFERROR((IFERROR(WEEKDAY($D$3:$AH$3,2),0)&gt;5)*D95:AH97,0))</f>
        <v>0</v>
      </c>
      <c r="AM95" s="25">
        <f>IFERROR(SUM(AJ95:AL97),"")</f>
        <v>33</v>
      </c>
      <c r="AN95" s="25" t="s">
        <v>153</v>
      </c>
      <c r="AO95" s="25" cm="1">
        <f t="array" ref="AO95">SUMPRODUCT((IFERROR((D95:AH95+D96:AH96+D97:AH97),0)&gt;8)*1,IFERROR((D95:AH95+D96:AH96+D97:AH97-8),0))</f>
        <v>9</v>
      </c>
      <c r="AP95" s="25">
        <f>SUM(D95:AH97)-AO95</f>
        <v>24</v>
      </c>
      <c r="AQ95" s="25">
        <f>AM95-AO95-AP95</f>
        <v>0</v>
      </c>
    </row>
    <row r="96" ht="30" spans="1:43">
      <c r="A96" s="80"/>
      <c r="B96" s="81"/>
      <c r="C96" s="81" t="s">
        <v>156</v>
      </c>
      <c r="D96" s="82"/>
      <c r="E96" s="82"/>
      <c r="F96" s="82">
        <v>4</v>
      </c>
      <c r="G96" s="87">
        <v>0</v>
      </c>
      <c r="H96" s="87">
        <v>0</v>
      </c>
      <c r="I96" s="87">
        <v>0</v>
      </c>
      <c r="J96" s="87">
        <v>0</v>
      </c>
      <c r="K96" s="87">
        <v>0</v>
      </c>
      <c r="L96" s="87">
        <v>4</v>
      </c>
      <c r="M96" s="82">
        <v>4</v>
      </c>
      <c r="N96" s="87">
        <v>0</v>
      </c>
      <c r="O96" s="87">
        <v>0</v>
      </c>
      <c r="P96" s="82"/>
      <c r="Q96" s="82"/>
      <c r="R96" s="87"/>
      <c r="S96" s="87"/>
      <c r="T96" s="87"/>
      <c r="U96" s="87"/>
      <c r="V96" s="87"/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87"/>
      <c r="AI96" s="25"/>
      <c r="AJ96" s="25"/>
      <c r="AK96" s="25"/>
      <c r="AL96" s="25"/>
      <c r="AM96" s="25"/>
      <c r="AN96" s="25"/>
      <c r="AO96" s="25"/>
      <c r="AP96" s="25"/>
      <c r="AQ96" s="25"/>
    </row>
    <row r="97" ht="30" spans="1:43">
      <c r="A97" s="84"/>
      <c r="B97" s="81"/>
      <c r="C97" s="86" t="s">
        <v>154</v>
      </c>
      <c r="D97" s="82"/>
      <c r="E97" s="82"/>
      <c r="F97" s="82">
        <v>3</v>
      </c>
      <c r="G97" s="87">
        <v>0</v>
      </c>
      <c r="H97" s="87">
        <v>0</v>
      </c>
      <c r="I97" s="87">
        <v>0</v>
      </c>
      <c r="J97" s="87">
        <v>0</v>
      </c>
      <c r="K97" s="87">
        <v>0</v>
      </c>
      <c r="L97" s="87">
        <v>3</v>
      </c>
      <c r="M97" s="82">
        <v>3</v>
      </c>
      <c r="N97" s="87">
        <v>0</v>
      </c>
      <c r="O97" s="87">
        <v>0</v>
      </c>
      <c r="P97" s="82"/>
      <c r="Q97" s="82"/>
      <c r="R97" s="87"/>
      <c r="S97" s="87"/>
      <c r="T97" s="87"/>
      <c r="U97" s="87"/>
      <c r="V97" s="87"/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87"/>
      <c r="AI97" s="25"/>
      <c r="AJ97" s="25"/>
      <c r="AK97" s="25"/>
      <c r="AL97" s="25"/>
      <c r="AM97" s="25"/>
      <c r="AN97" s="25"/>
      <c r="AO97" s="25"/>
      <c r="AP97" s="25"/>
      <c r="AQ97" s="25"/>
    </row>
    <row r="98" ht="30" spans="1:43">
      <c r="A98" s="80" t="s">
        <v>77</v>
      </c>
      <c r="B98" s="81" t="s">
        <v>45</v>
      </c>
      <c r="C98" s="81" t="s">
        <v>155</v>
      </c>
      <c r="D98" s="82"/>
      <c r="E98" s="82">
        <v>4</v>
      </c>
      <c r="F98" s="82">
        <v>4</v>
      </c>
      <c r="G98" s="82">
        <v>4</v>
      </c>
      <c r="H98" s="82">
        <v>4</v>
      </c>
      <c r="I98" s="82">
        <v>4</v>
      </c>
      <c r="J98" s="82">
        <v>4</v>
      </c>
      <c r="K98" s="82">
        <v>4</v>
      </c>
      <c r="L98" s="82">
        <v>4</v>
      </c>
      <c r="M98" s="87" t="s">
        <v>160</v>
      </c>
      <c r="N98" s="87"/>
      <c r="O98" s="82"/>
      <c r="P98" s="82"/>
      <c r="Q98" s="82"/>
      <c r="R98" s="87"/>
      <c r="S98" s="87"/>
      <c r="T98" s="87"/>
      <c r="U98" s="87"/>
      <c r="V98" s="87"/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87"/>
      <c r="AI98" s="25">
        <f>IF(A98="","",COUNTIF(D98:AH99,"&gt;2")/2)</f>
        <v>8</v>
      </c>
      <c r="AJ98" s="25" cm="1">
        <f t="array" ref="AJ98">SUMPRODUCT(IFERROR((IFERROR(WEEKDAY($D$3:$AH$3,2),999)&lt;6)*D98:AH99,0))</f>
        <v>48</v>
      </c>
      <c r="AK98" s="25" cm="1">
        <f t="array" ref="AK98">SUMPRODUCT((IFERROR(WEEKDAY($D$3:$AH$3,2),999)&lt;6)*D100:AH100)</f>
        <v>9</v>
      </c>
      <c r="AL98" s="25" cm="1">
        <f t="array" ref="AL98">SUMPRODUCT(IFERROR((IFERROR(WEEKDAY($D$3:$AH$3,2),0)&gt;5)*D98:AH100,0))</f>
        <v>20</v>
      </c>
      <c r="AM98" s="25">
        <f>IFERROR(SUM(AJ98:AL100),"")</f>
        <v>77</v>
      </c>
      <c r="AN98" s="25" t="s">
        <v>153</v>
      </c>
      <c r="AO98" s="25" cm="1">
        <f t="array" ref="AO98">SUMPRODUCT((IFERROR((D98:AH98+D99:AH99+D100:AH100),0)&gt;8)*1,IFERROR((D98:AH98+D99:AH99+D100:AH100-8),0))</f>
        <v>13</v>
      </c>
      <c r="AP98" s="25">
        <f>SUM(D98:AH100)-AO98</f>
        <v>64</v>
      </c>
      <c r="AQ98" s="25">
        <f>AM98-AO98-AP98</f>
        <v>0</v>
      </c>
    </row>
    <row r="99" ht="30" spans="1:43">
      <c r="A99" s="80"/>
      <c r="B99" s="81"/>
      <c r="C99" s="81" t="s">
        <v>156</v>
      </c>
      <c r="D99" s="82"/>
      <c r="E99" s="82">
        <v>4</v>
      </c>
      <c r="F99" s="82">
        <v>4</v>
      </c>
      <c r="G99" s="82">
        <v>4</v>
      </c>
      <c r="H99" s="82">
        <v>4</v>
      </c>
      <c r="I99" s="82">
        <v>4</v>
      </c>
      <c r="J99" s="82">
        <v>4</v>
      </c>
      <c r="K99" s="82">
        <v>4</v>
      </c>
      <c r="L99" s="82">
        <v>4</v>
      </c>
      <c r="M99" s="87"/>
      <c r="N99" s="87"/>
      <c r="O99" s="82"/>
      <c r="P99" s="82"/>
      <c r="Q99" s="82"/>
      <c r="R99" s="87"/>
      <c r="S99" s="87"/>
      <c r="T99" s="87"/>
      <c r="U99" s="87"/>
      <c r="V99" s="87"/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87"/>
      <c r="AI99" s="25"/>
      <c r="AJ99" s="25"/>
      <c r="AK99" s="25"/>
      <c r="AL99" s="25"/>
      <c r="AM99" s="25"/>
      <c r="AN99" s="25"/>
      <c r="AO99" s="25"/>
      <c r="AP99" s="25"/>
      <c r="AQ99" s="25"/>
    </row>
    <row r="100" ht="30" spans="1:43">
      <c r="A100" s="84"/>
      <c r="B100" s="81"/>
      <c r="C100" s="86" t="s">
        <v>154</v>
      </c>
      <c r="D100" s="82"/>
      <c r="E100" s="82"/>
      <c r="F100" s="82">
        <v>3</v>
      </c>
      <c r="G100" s="82">
        <v>1</v>
      </c>
      <c r="H100" s="82">
        <v>3</v>
      </c>
      <c r="I100" s="87"/>
      <c r="J100" s="82">
        <v>3</v>
      </c>
      <c r="K100" s="87"/>
      <c r="L100" s="82">
        <v>3</v>
      </c>
      <c r="M100" s="87"/>
      <c r="N100" s="87"/>
      <c r="O100" s="82"/>
      <c r="P100" s="82"/>
      <c r="Q100" s="82"/>
      <c r="R100" s="87"/>
      <c r="S100" s="87"/>
      <c r="T100" s="87"/>
      <c r="U100" s="87"/>
      <c r="V100" s="87"/>
      <c r="W100" s="87"/>
      <c r="X100" s="87"/>
      <c r="Y100" s="87"/>
      <c r="Z100" s="87"/>
      <c r="AA100" s="87"/>
      <c r="AB100" s="87"/>
      <c r="AC100" s="87"/>
      <c r="AD100" s="87"/>
      <c r="AE100" s="87"/>
      <c r="AF100" s="87"/>
      <c r="AG100" s="87"/>
      <c r="AH100" s="87"/>
      <c r="AI100" s="25"/>
      <c r="AJ100" s="25"/>
      <c r="AK100" s="25"/>
      <c r="AL100" s="25"/>
      <c r="AM100" s="25"/>
      <c r="AN100" s="25"/>
      <c r="AO100" s="25"/>
      <c r="AP100" s="25"/>
      <c r="AQ100" s="25"/>
    </row>
    <row r="101" ht="30" spans="1:43">
      <c r="A101" s="80" t="s">
        <v>76</v>
      </c>
      <c r="B101" s="81" t="s">
        <v>45</v>
      </c>
      <c r="C101" s="81" t="s">
        <v>155</v>
      </c>
      <c r="D101" s="82"/>
      <c r="E101" s="82">
        <v>4</v>
      </c>
      <c r="F101" s="82">
        <v>4</v>
      </c>
      <c r="G101" s="82">
        <v>4</v>
      </c>
      <c r="H101" s="82">
        <v>4</v>
      </c>
      <c r="I101" s="87">
        <v>4</v>
      </c>
      <c r="J101" s="82">
        <v>4</v>
      </c>
      <c r="K101" s="82">
        <v>4</v>
      </c>
      <c r="L101" s="82">
        <v>4</v>
      </c>
      <c r="M101" s="82">
        <v>4</v>
      </c>
      <c r="N101" s="82">
        <v>4</v>
      </c>
      <c r="O101" s="82">
        <v>4</v>
      </c>
      <c r="P101" s="82">
        <v>4</v>
      </c>
      <c r="Q101" s="89">
        <v>4</v>
      </c>
      <c r="R101" s="87">
        <v>4</v>
      </c>
      <c r="S101" s="87">
        <v>0</v>
      </c>
      <c r="T101" s="87">
        <v>0</v>
      </c>
      <c r="U101" s="87">
        <v>0</v>
      </c>
      <c r="V101" s="89">
        <v>4</v>
      </c>
      <c r="W101" s="87">
        <v>4</v>
      </c>
      <c r="X101" s="87">
        <v>4</v>
      </c>
      <c r="Y101" s="87">
        <v>4</v>
      </c>
      <c r="Z101" s="87">
        <v>4</v>
      </c>
      <c r="AA101" s="87">
        <v>4</v>
      </c>
      <c r="AB101" s="87">
        <v>4</v>
      </c>
      <c r="AC101" s="87">
        <v>4</v>
      </c>
      <c r="AD101" s="87">
        <v>4</v>
      </c>
      <c r="AE101" s="87">
        <v>0</v>
      </c>
      <c r="AF101" s="87">
        <v>4</v>
      </c>
      <c r="AG101" s="87">
        <v>4</v>
      </c>
      <c r="AH101" s="87">
        <v>4</v>
      </c>
      <c r="AI101" s="25">
        <f>IF(A101="","",COUNTIF(D101:AH102,"&gt;2")/2)</f>
        <v>25.5</v>
      </c>
      <c r="AJ101" s="25" cm="1">
        <f t="array" ref="AJ101">SUMPRODUCT(IFERROR((IFERROR(WEEKDAY($D$3:$AH$3,2),999)&lt;6)*D101:AH102,0))</f>
        <v>148</v>
      </c>
      <c r="AK101" s="25" cm="1">
        <f t="array" ref="AK101">SUMPRODUCT((IFERROR(WEEKDAY($D$3:$AH$3,2),999)&lt;6)*D103:AH103)</f>
        <v>55.5</v>
      </c>
      <c r="AL101" s="25" cm="1">
        <f t="array" ref="AL101">SUMPRODUCT(IFERROR((IFERROR(WEEKDAY($D$3:$AH$3,2),0)&gt;5)*D101:AH103,0))</f>
        <v>75</v>
      </c>
      <c r="AM101" s="25">
        <f>IFERROR(SUM(AJ101:AL103),"")</f>
        <v>278.5</v>
      </c>
      <c r="AN101" s="25" t="s">
        <v>153</v>
      </c>
      <c r="AO101" s="25" cm="1">
        <f t="array" ref="AO101">SUMPRODUCT((IFERROR((D101:AH101+D102:AH102+D103:AH103),0)&gt;8)*1,IFERROR((D101:AH101+D102:AH102+D103:AH103-8),0))</f>
        <v>74.5</v>
      </c>
      <c r="AP101" s="25">
        <f>SUM(D101:AH103)-AO101</f>
        <v>204</v>
      </c>
      <c r="AQ101" s="25">
        <f>AM101-AO101-AP101</f>
        <v>0</v>
      </c>
    </row>
    <row r="102" ht="30" spans="1:43">
      <c r="A102" s="80"/>
      <c r="B102" s="81"/>
      <c r="C102" s="81" t="s">
        <v>156</v>
      </c>
      <c r="D102" s="82"/>
      <c r="E102" s="82">
        <v>4</v>
      </c>
      <c r="F102" s="82">
        <v>4</v>
      </c>
      <c r="G102" s="82">
        <v>4</v>
      </c>
      <c r="H102" s="82">
        <v>4</v>
      </c>
      <c r="I102" s="87"/>
      <c r="J102" s="82">
        <v>4</v>
      </c>
      <c r="K102" s="82">
        <v>4</v>
      </c>
      <c r="L102" s="82">
        <v>4</v>
      </c>
      <c r="M102" s="82">
        <v>4</v>
      </c>
      <c r="N102" s="82">
        <v>4</v>
      </c>
      <c r="O102" s="82">
        <v>4</v>
      </c>
      <c r="P102" s="82">
        <v>4</v>
      </c>
      <c r="Q102" s="89">
        <v>4</v>
      </c>
      <c r="R102" s="87">
        <v>4</v>
      </c>
      <c r="S102" s="87">
        <v>0</v>
      </c>
      <c r="T102" s="87">
        <v>0</v>
      </c>
      <c r="U102" s="87">
        <v>0</v>
      </c>
      <c r="V102" s="89">
        <v>4</v>
      </c>
      <c r="W102" s="87">
        <v>4</v>
      </c>
      <c r="X102" s="87">
        <v>4</v>
      </c>
      <c r="Y102" s="87">
        <v>4</v>
      </c>
      <c r="Z102" s="87">
        <v>4</v>
      </c>
      <c r="AA102" s="87">
        <v>4</v>
      </c>
      <c r="AB102" s="87">
        <v>4</v>
      </c>
      <c r="AC102" s="87">
        <v>4</v>
      </c>
      <c r="AD102" s="87">
        <v>4</v>
      </c>
      <c r="AE102" s="87">
        <v>0</v>
      </c>
      <c r="AF102" s="87">
        <v>4</v>
      </c>
      <c r="AG102" s="87">
        <v>4</v>
      </c>
      <c r="AH102" s="87">
        <v>4</v>
      </c>
      <c r="AI102" s="25"/>
      <c r="AJ102" s="25"/>
      <c r="AK102" s="25"/>
      <c r="AL102" s="25"/>
      <c r="AM102" s="25"/>
      <c r="AN102" s="25"/>
      <c r="AO102" s="25"/>
      <c r="AP102" s="25"/>
      <c r="AQ102" s="25"/>
    </row>
    <row r="103" ht="30" spans="1:43">
      <c r="A103" s="84"/>
      <c r="B103" s="81"/>
      <c r="C103" s="86" t="s">
        <v>154</v>
      </c>
      <c r="D103" s="82"/>
      <c r="E103" s="82">
        <v>1.5</v>
      </c>
      <c r="F103" s="82">
        <v>3</v>
      </c>
      <c r="G103" s="82">
        <v>3</v>
      </c>
      <c r="H103" s="82">
        <v>3</v>
      </c>
      <c r="I103" s="87"/>
      <c r="J103" s="82">
        <v>3</v>
      </c>
      <c r="K103" s="82">
        <v>3</v>
      </c>
      <c r="L103" s="82">
        <v>3</v>
      </c>
      <c r="M103" s="82">
        <v>3</v>
      </c>
      <c r="N103" s="82">
        <v>3</v>
      </c>
      <c r="O103" s="82">
        <v>3</v>
      </c>
      <c r="P103" s="82">
        <v>3</v>
      </c>
      <c r="Q103" s="89">
        <v>4</v>
      </c>
      <c r="R103" s="87">
        <v>4</v>
      </c>
      <c r="S103" s="87">
        <v>0</v>
      </c>
      <c r="T103" s="87">
        <v>0</v>
      </c>
      <c r="U103" s="87">
        <v>0</v>
      </c>
      <c r="V103" s="89">
        <v>1</v>
      </c>
      <c r="W103" s="87">
        <v>3</v>
      </c>
      <c r="X103" s="87">
        <v>3</v>
      </c>
      <c r="Y103" s="87">
        <v>3</v>
      </c>
      <c r="Z103" s="87">
        <v>3</v>
      </c>
      <c r="AA103" s="87">
        <v>3</v>
      </c>
      <c r="AB103" s="87">
        <v>3</v>
      </c>
      <c r="AC103" s="87">
        <v>3</v>
      </c>
      <c r="AD103" s="87">
        <v>4</v>
      </c>
      <c r="AE103" s="87">
        <v>0</v>
      </c>
      <c r="AF103" s="87">
        <v>3</v>
      </c>
      <c r="AG103" s="87">
        <v>3</v>
      </c>
      <c r="AH103" s="87">
        <v>3</v>
      </c>
      <c r="AI103" s="25"/>
      <c r="AJ103" s="25"/>
      <c r="AK103" s="25"/>
      <c r="AL103" s="25"/>
      <c r="AM103" s="25"/>
      <c r="AN103" s="25"/>
      <c r="AO103" s="25"/>
      <c r="AP103" s="25"/>
      <c r="AQ103" s="25"/>
    </row>
    <row r="104" ht="30" spans="1:43">
      <c r="A104" s="80" t="s">
        <v>56</v>
      </c>
      <c r="B104" s="81" t="s">
        <v>45</v>
      </c>
      <c r="C104" s="81" t="s">
        <v>155</v>
      </c>
      <c r="D104" s="82"/>
      <c r="E104" s="82"/>
      <c r="F104" s="82"/>
      <c r="G104" s="87"/>
      <c r="H104" s="82">
        <v>4</v>
      </c>
      <c r="I104" s="87">
        <v>4</v>
      </c>
      <c r="J104" s="83">
        <v>4</v>
      </c>
      <c r="K104" s="83">
        <v>4</v>
      </c>
      <c r="L104" s="83">
        <v>4</v>
      </c>
      <c r="M104" s="83">
        <v>4</v>
      </c>
      <c r="N104" s="83">
        <v>4</v>
      </c>
      <c r="O104" s="83">
        <v>4</v>
      </c>
      <c r="P104" s="83">
        <v>4</v>
      </c>
      <c r="Q104" s="82" t="s">
        <v>160</v>
      </c>
      <c r="R104" s="87"/>
      <c r="S104" s="87"/>
      <c r="T104" s="87"/>
      <c r="U104" s="87"/>
      <c r="V104" s="87"/>
      <c r="W104" s="87"/>
      <c r="X104" s="87"/>
      <c r="Y104" s="87"/>
      <c r="Z104" s="87"/>
      <c r="AA104" s="87"/>
      <c r="AB104" s="87"/>
      <c r="AC104" s="87" t="s">
        <v>161</v>
      </c>
      <c r="AD104" s="87"/>
      <c r="AE104" s="87"/>
      <c r="AF104" s="87"/>
      <c r="AG104" s="82"/>
      <c r="AH104" s="82"/>
      <c r="AI104" s="25">
        <f>IF(A104="","",COUNTIF(D104:AH105,"&gt;2")/2)</f>
        <v>8</v>
      </c>
      <c r="AJ104" s="25" cm="1">
        <f t="array" ref="AJ104">SUMPRODUCT(IFERROR((IFERROR(WEEKDAY($D$3:$AH$3,2),999)&lt;6)*D104:AH105,0))</f>
        <v>42</v>
      </c>
      <c r="AK104" s="25" cm="1">
        <f t="array" ref="AK104">SUMPRODUCT((IFERROR(WEEKDAY($D$3:$AH$3,2),999)&lt;6)*D106:AH106)</f>
        <v>12</v>
      </c>
      <c r="AL104" s="25" cm="1">
        <f t="array" ref="AL104">SUMPRODUCT(IFERROR((IFERROR(WEEKDAY($D$3:$AH$3,2),0)&gt;5)*D104:AH106,0))</f>
        <v>34</v>
      </c>
      <c r="AM104" s="25">
        <f>IFERROR(SUM(AJ104:AL106),"")</f>
        <v>88</v>
      </c>
      <c r="AN104" s="25" t="s">
        <v>153</v>
      </c>
      <c r="AO104" s="25" cm="1">
        <f t="array" ref="AO104">SUMPRODUCT((IFERROR((D104:AH104+D105:AH105+D106:AH106),0)&gt;8)*1,IFERROR((D104:AH104+D105:AH105+D106:AH106-8),0))</f>
        <v>22</v>
      </c>
      <c r="AP104" s="25">
        <f>SUM(D104:AH106)-AO104</f>
        <v>66</v>
      </c>
      <c r="AQ104" s="25">
        <f>AM104-AO104-AP104</f>
        <v>0</v>
      </c>
    </row>
    <row r="105" ht="30" spans="1:43">
      <c r="A105" s="80"/>
      <c r="B105" s="81"/>
      <c r="C105" s="81" t="s">
        <v>156</v>
      </c>
      <c r="D105" s="82"/>
      <c r="E105" s="82"/>
      <c r="F105" s="82"/>
      <c r="G105" s="87"/>
      <c r="H105" s="82">
        <v>4</v>
      </c>
      <c r="I105" s="87">
        <v>2</v>
      </c>
      <c r="J105" s="83">
        <v>4</v>
      </c>
      <c r="K105" s="83">
        <v>4</v>
      </c>
      <c r="L105" s="83">
        <v>4</v>
      </c>
      <c r="M105" s="83">
        <v>4</v>
      </c>
      <c r="N105" s="83">
        <v>4</v>
      </c>
      <c r="O105" s="83">
        <v>4</v>
      </c>
      <c r="P105" s="82"/>
      <c r="Q105" s="82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2"/>
      <c r="AH105" s="82"/>
      <c r="AI105" s="25"/>
      <c r="AJ105" s="25"/>
      <c r="AK105" s="25"/>
      <c r="AL105" s="25"/>
      <c r="AM105" s="25"/>
      <c r="AN105" s="25"/>
      <c r="AO105" s="25"/>
      <c r="AP105" s="25"/>
      <c r="AQ105" s="25"/>
    </row>
    <row r="106" ht="30" spans="1:43">
      <c r="A106" s="84"/>
      <c r="B106" s="81"/>
      <c r="C106" s="86" t="s">
        <v>154</v>
      </c>
      <c r="D106" s="82"/>
      <c r="E106" s="82"/>
      <c r="F106" s="82"/>
      <c r="G106" s="87"/>
      <c r="H106" s="82">
        <v>4</v>
      </c>
      <c r="I106" s="87"/>
      <c r="J106" s="83">
        <v>3</v>
      </c>
      <c r="K106" s="83">
        <v>3</v>
      </c>
      <c r="L106" s="83">
        <v>3</v>
      </c>
      <c r="M106" s="83">
        <v>3</v>
      </c>
      <c r="N106" s="83">
        <v>3</v>
      </c>
      <c r="O106" s="83">
        <v>3</v>
      </c>
      <c r="P106" s="82"/>
      <c r="Q106" s="82"/>
      <c r="R106" s="87"/>
      <c r="S106" s="87"/>
      <c r="T106" s="87"/>
      <c r="U106" s="87"/>
      <c r="V106" s="87"/>
      <c r="W106" s="87"/>
      <c r="X106" s="87"/>
      <c r="Y106" s="87"/>
      <c r="Z106" s="87"/>
      <c r="AA106" s="87"/>
      <c r="AB106" s="87"/>
      <c r="AC106" s="87"/>
      <c r="AD106" s="87"/>
      <c r="AE106" s="87"/>
      <c r="AF106" s="87"/>
      <c r="AG106" s="82"/>
      <c r="AH106" s="82"/>
      <c r="AI106" s="25"/>
      <c r="AJ106" s="25"/>
      <c r="AK106" s="25"/>
      <c r="AL106" s="25"/>
      <c r="AM106" s="25"/>
      <c r="AN106" s="25"/>
      <c r="AO106" s="25"/>
      <c r="AP106" s="25"/>
      <c r="AQ106" s="25"/>
    </row>
    <row r="107" ht="30" spans="1:43">
      <c r="A107" s="80" t="s">
        <v>29</v>
      </c>
      <c r="B107" s="81" t="s">
        <v>45</v>
      </c>
      <c r="C107" s="81" t="s">
        <v>155</v>
      </c>
      <c r="D107" s="82"/>
      <c r="E107" s="82"/>
      <c r="F107" s="82"/>
      <c r="G107" s="87"/>
      <c r="H107" s="82">
        <v>4</v>
      </c>
      <c r="I107" s="87"/>
      <c r="J107" s="82">
        <v>4</v>
      </c>
      <c r="K107" s="87">
        <v>4</v>
      </c>
      <c r="L107" s="87">
        <v>4</v>
      </c>
      <c r="M107" s="87">
        <v>4</v>
      </c>
      <c r="N107" s="87">
        <v>4</v>
      </c>
      <c r="O107" s="87">
        <v>4</v>
      </c>
      <c r="P107" s="82">
        <v>0</v>
      </c>
      <c r="Q107" s="82">
        <v>2</v>
      </c>
      <c r="R107" s="82">
        <v>0</v>
      </c>
      <c r="S107" s="87">
        <v>4</v>
      </c>
      <c r="T107" s="87">
        <v>4</v>
      </c>
      <c r="U107" s="87">
        <v>4</v>
      </c>
      <c r="V107" s="87">
        <v>4</v>
      </c>
      <c r="W107" s="87">
        <v>4</v>
      </c>
      <c r="X107" s="87">
        <v>4</v>
      </c>
      <c r="Y107" s="87">
        <v>4</v>
      </c>
      <c r="Z107" s="87">
        <v>4</v>
      </c>
      <c r="AA107" s="87">
        <v>4</v>
      </c>
      <c r="AB107" s="87">
        <v>4</v>
      </c>
      <c r="AC107" s="87">
        <v>4</v>
      </c>
      <c r="AD107" s="87">
        <v>4</v>
      </c>
      <c r="AE107" s="87">
        <v>4</v>
      </c>
      <c r="AF107" s="87">
        <v>4</v>
      </c>
      <c r="AG107" s="87">
        <v>4</v>
      </c>
      <c r="AH107" s="82" t="s">
        <v>162</v>
      </c>
      <c r="AI107" s="25">
        <f>IF(A107="","",COUNTIF(D107:AH108,"&gt;2")/2)</f>
        <v>22</v>
      </c>
      <c r="AJ107" s="25" cm="1">
        <f t="array" ref="AJ107">SUMPRODUCT(IFERROR((IFERROR(WEEKDAY($D$3:$AH$3,2),999)&lt;6)*D107:AH108,0))</f>
        <v>122</v>
      </c>
      <c r="AK107" s="25" cm="1">
        <f t="array" ref="AK107">SUMPRODUCT((IFERROR(WEEKDAY($D$3:$AH$3,2),999)&lt;6)*D109:AH109)</f>
        <v>45</v>
      </c>
      <c r="AL107" s="25" cm="1">
        <f t="array" ref="AL107">SUMPRODUCT(IFERROR((IFERROR(WEEKDAY($D$3:$AH$3,2),0)&gt;5)*D107:AH109,0))</f>
        <v>68</v>
      </c>
      <c r="AM107" s="25">
        <f>IFERROR(SUM(AJ107:AL109),"")</f>
        <v>235</v>
      </c>
      <c r="AN107" s="25" t="s">
        <v>153</v>
      </c>
      <c r="AO107" s="25" cm="1">
        <f t="array" ref="AO107">SUMPRODUCT((IFERROR((D107:AH107+D108:AH108+D109:AH109),0)&gt;8)*1,IFERROR((D107:AH107+D108:AH108+D109:AH109-8),0))</f>
        <v>54</v>
      </c>
      <c r="AP107" s="25">
        <f>SUM(D107:AH109)-AO107</f>
        <v>181</v>
      </c>
      <c r="AQ107" s="25">
        <f>AM107-AO107-AP107</f>
        <v>0</v>
      </c>
    </row>
    <row r="108" ht="30" spans="1:43">
      <c r="A108" s="80"/>
      <c r="B108" s="81"/>
      <c r="C108" s="81" t="s">
        <v>156</v>
      </c>
      <c r="D108" s="82"/>
      <c r="E108" s="82"/>
      <c r="F108" s="82"/>
      <c r="G108" s="87"/>
      <c r="H108" s="82">
        <v>4</v>
      </c>
      <c r="I108" s="82">
        <v>4</v>
      </c>
      <c r="J108" s="82">
        <v>4</v>
      </c>
      <c r="K108" s="87"/>
      <c r="L108" s="87">
        <v>4</v>
      </c>
      <c r="M108" s="87">
        <v>4</v>
      </c>
      <c r="N108" s="87">
        <v>4</v>
      </c>
      <c r="O108" s="87">
        <v>4</v>
      </c>
      <c r="P108" s="82">
        <v>0</v>
      </c>
      <c r="Q108" s="82"/>
      <c r="R108" s="82">
        <v>0</v>
      </c>
      <c r="S108" s="87">
        <v>4</v>
      </c>
      <c r="T108" s="87">
        <v>4</v>
      </c>
      <c r="U108" s="87">
        <v>4</v>
      </c>
      <c r="V108" s="87">
        <v>4</v>
      </c>
      <c r="W108" s="87">
        <v>4</v>
      </c>
      <c r="X108" s="87">
        <v>4</v>
      </c>
      <c r="Y108" s="87">
        <v>4</v>
      </c>
      <c r="Z108" s="87">
        <v>4</v>
      </c>
      <c r="AA108" s="87">
        <v>4</v>
      </c>
      <c r="AB108" s="87">
        <v>4</v>
      </c>
      <c r="AC108" s="87">
        <v>4</v>
      </c>
      <c r="AD108" s="87">
        <v>4</v>
      </c>
      <c r="AE108" s="87">
        <v>4</v>
      </c>
      <c r="AF108" s="87">
        <v>4</v>
      </c>
      <c r="AG108" s="87">
        <v>4</v>
      </c>
      <c r="AH108" s="82"/>
      <c r="AI108" s="25"/>
      <c r="AJ108" s="25"/>
      <c r="AK108" s="25"/>
      <c r="AL108" s="25"/>
      <c r="AM108" s="25"/>
      <c r="AN108" s="25"/>
      <c r="AO108" s="25"/>
      <c r="AP108" s="25"/>
      <c r="AQ108" s="25"/>
    </row>
    <row r="109" ht="30" spans="1:43">
      <c r="A109" s="84"/>
      <c r="B109" s="81"/>
      <c r="C109" s="86" t="s">
        <v>154</v>
      </c>
      <c r="D109" s="82"/>
      <c r="E109" s="82"/>
      <c r="F109" s="82"/>
      <c r="G109" s="87"/>
      <c r="H109" s="82">
        <v>1</v>
      </c>
      <c r="I109" s="82">
        <v>3</v>
      </c>
      <c r="J109" s="82">
        <v>3</v>
      </c>
      <c r="K109" s="87"/>
      <c r="L109" s="87">
        <v>3</v>
      </c>
      <c r="M109" s="87">
        <v>3</v>
      </c>
      <c r="N109" s="87">
        <v>3</v>
      </c>
      <c r="O109" s="87">
        <v>1</v>
      </c>
      <c r="P109" s="82">
        <v>0</v>
      </c>
      <c r="Q109" s="82"/>
      <c r="R109" s="82">
        <v>0</v>
      </c>
      <c r="S109" s="87">
        <v>3</v>
      </c>
      <c r="T109" s="87">
        <v>3</v>
      </c>
      <c r="U109" s="87">
        <v>3</v>
      </c>
      <c r="V109" s="87">
        <v>1</v>
      </c>
      <c r="W109" s="87">
        <v>3</v>
      </c>
      <c r="X109" s="87">
        <v>3</v>
      </c>
      <c r="Y109" s="87">
        <v>3</v>
      </c>
      <c r="Z109" s="87">
        <v>3</v>
      </c>
      <c r="AA109" s="87">
        <v>3</v>
      </c>
      <c r="AB109" s="87">
        <v>3</v>
      </c>
      <c r="AC109" s="87"/>
      <c r="AD109" s="87">
        <v>3</v>
      </c>
      <c r="AE109" s="87">
        <v>3</v>
      </c>
      <c r="AF109" s="87">
        <v>3</v>
      </c>
      <c r="AG109" s="87">
        <v>3</v>
      </c>
      <c r="AH109" s="82"/>
      <c r="AI109" s="25"/>
      <c r="AJ109" s="25"/>
      <c r="AK109" s="25"/>
      <c r="AL109" s="25"/>
      <c r="AM109" s="25"/>
      <c r="AN109" s="25"/>
      <c r="AO109" s="25"/>
      <c r="AP109" s="25"/>
      <c r="AQ109" s="25"/>
    </row>
    <row r="110" ht="30" spans="1:43">
      <c r="A110" s="80" t="s">
        <v>60</v>
      </c>
      <c r="B110" s="81" t="s">
        <v>45</v>
      </c>
      <c r="C110" s="86"/>
      <c r="D110" s="82"/>
      <c r="E110" s="82"/>
      <c r="F110" s="82"/>
      <c r="G110" s="82"/>
      <c r="H110" s="87"/>
      <c r="I110" s="87"/>
      <c r="J110" s="82"/>
      <c r="K110" s="82">
        <v>4</v>
      </c>
      <c r="L110" s="82">
        <v>4</v>
      </c>
      <c r="M110" s="82">
        <v>4</v>
      </c>
      <c r="N110" s="82">
        <v>4</v>
      </c>
      <c r="O110" s="82">
        <v>4</v>
      </c>
      <c r="P110" s="82">
        <v>4</v>
      </c>
      <c r="Q110" s="82">
        <v>4</v>
      </c>
      <c r="R110" s="87">
        <v>4</v>
      </c>
      <c r="S110" s="87">
        <v>4</v>
      </c>
      <c r="T110" s="82">
        <v>4</v>
      </c>
      <c r="U110" s="82">
        <v>4</v>
      </c>
      <c r="V110" s="87">
        <v>4</v>
      </c>
      <c r="W110" s="82">
        <v>4</v>
      </c>
      <c r="X110" s="87">
        <v>4</v>
      </c>
      <c r="Y110" s="87">
        <v>4</v>
      </c>
      <c r="Z110" s="87">
        <v>4</v>
      </c>
      <c r="AA110" s="87">
        <v>4</v>
      </c>
      <c r="AB110" s="87">
        <v>4</v>
      </c>
      <c r="AC110" s="87">
        <v>4</v>
      </c>
      <c r="AD110" s="87">
        <v>4</v>
      </c>
      <c r="AE110" s="87">
        <v>4</v>
      </c>
      <c r="AF110" s="87">
        <v>4</v>
      </c>
      <c r="AG110" s="87">
        <v>4</v>
      </c>
      <c r="AH110" s="87">
        <v>4</v>
      </c>
      <c r="AI110" s="25">
        <f>IF(A110="","",COUNTIF(D110:AH111,"&gt;2")/2)</f>
        <v>24</v>
      </c>
      <c r="AJ110" s="25" cm="1">
        <f t="array" ref="AJ110">SUMPRODUCT(IFERROR((IFERROR(WEEKDAY($D$3:$AH$3,2),999)&lt;6)*D110:AH111,0))</f>
        <v>144</v>
      </c>
      <c r="AK110" s="25" cm="1">
        <f t="array" ref="AK110">SUMPRODUCT((IFERROR(WEEKDAY($D$3:$AH$3,2),999)&lt;6)*D112:AH112)</f>
        <v>58</v>
      </c>
      <c r="AL110" s="25" cm="1">
        <f t="array" ref="AL110">SUMPRODUCT(IFERROR((IFERROR(WEEKDAY($D$3:$AH$3,2),0)&gt;5)*D110:AH112,0))</f>
        <v>64</v>
      </c>
      <c r="AM110" s="25">
        <f>IFERROR(SUM(AJ110:AL112),"")</f>
        <v>266</v>
      </c>
      <c r="AN110" s="25" t="s">
        <v>153</v>
      </c>
      <c r="AO110" s="25" cm="1">
        <f t="array" ref="AO110">SUMPRODUCT((IFERROR((D110:AH110+D111:AH111+D112:AH112),0)&gt;8)*1,IFERROR((D110:AH110+D111:AH111+D112:AH112-8),0))</f>
        <v>74</v>
      </c>
      <c r="AP110" s="25">
        <f>SUM(D110:AH112)-AO110</f>
        <v>192</v>
      </c>
      <c r="AQ110" s="25">
        <f>AM110-AO110-AP110</f>
        <v>0</v>
      </c>
    </row>
    <row r="111" ht="30" spans="1:43">
      <c r="A111" s="80"/>
      <c r="B111" s="81"/>
      <c r="C111" s="86"/>
      <c r="D111" s="82"/>
      <c r="E111" s="82"/>
      <c r="F111" s="82"/>
      <c r="G111" s="82"/>
      <c r="H111" s="87"/>
      <c r="I111" s="87"/>
      <c r="J111" s="82"/>
      <c r="K111" s="82">
        <v>4</v>
      </c>
      <c r="L111" s="82">
        <v>4</v>
      </c>
      <c r="M111" s="82">
        <v>4</v>
      </c>
      <c r="N111" s="82">
        <v>4</v>
      </c>
      <c r="O111" s="82">
        <v>4</v>
      </c>
      <c r="P111" s="82">
        <v>4</v>
      </c>
      <c r="Q111" s="82">
        <v>4</v>
      </c>
      <c r="R111" s="87">
        <v>4</v>
      </c>
      <c r="S111" s="87">
        <v>4</v>
      </c>
      <c r="T111" s="82">
        <v>4</v>
      </c>
      <c r="U111" s="82">
        <v>4</v>
      </c>
      <c r="V111" s="87">
        <v>4</v>
      </c>
      <c r="W111" s="82">
        <v>4</v>
      </c>
      <c r="X111" s="87">
        <v>4</v>
      </c>
      <c r="Y111" s="87">
        <v>4</v>
      </c>
      <c r="Z111" s="87">
        <v>4</v>
      </c>
      <c r="AA111" s="87">
        <v>4</v>
      </c>
      <c r="AB111" s="87">
        <v>4</v>
      </c>
      <c r="AC111" s="87">
        <v>4</v>
      </c>
      <c r="AD111" s="87">
        <v>4</v>
      </c>
      <c r="AE111" s="87">
        <v>4</v>
      </c>
      <c r="AF111" s="87">
        <v>4</v>
      </c>
      <c r="AG111" s="87">
        <v>4</v>
      </c>
      <c r="AH111" s="87">
        <v>4</v>
      </c>
      <c r="AI111" s="25"/>
      <c r="AJ111" s="25"/>
      <c r="AK111" s="25"/>
      <c r="AL111" s="25"/>
      <c r="AM111" s="25"/>
      <c r="AN111" s="25"/>
      <c r="AO111" s="25"/>
      <c r="AP111" s="25"/>
      <c r="AQ111" s="25"/>
    </row>
    <row r="112" ht="30" spans="1:43">
      <c r="A112" s="84"/>
      <c r="B112" s="81"/>
      <c r="C112" s="86"/>
      <c r="D112" s="82"/>
      <c r="E112" s="82"/>
      <c r="F112" s="82"/>
      <c r="G112" s="82"/>
      <c r="H112" s="87"/>
      <c r="I112" s="87"/>
      <c r="J112" s="82"/>
      <c r="K112" s="82">
        <v>3</v>
      </c>
      <c r="L112" s="82">
        <v>3</v>
      </c>
      <c r="M112" s="82">
        <v>3</v>
      </c>
      <c r="N112" s="82">
        <v>3</v>
      </c>
      <c r="O112" s="82">
        <v>3</v>
      </c>
      <c r="P112" s="82">
        <v>3</v>
      </c>
      <c r="Q112" s="82">
        <v>3</v>
      </c>
      <c r="R112" s="87">
        <v>5</v>
      </c>
      <c r="S112" s="87">
        <v>5</v>
      </c>
      <c r="T112" s="82">
        <v>3</v>
      </c>
      <c r="U112" s="82">
        <v>3</v>
      </c>
      <c r="V112" s="87">
        <v>1</v>
      </c>
      <c r="W112" s="82">
        <v>3</v>
      </c>
      <c r="X112" s="87">
        <v>3</v>
      </c>
      <c r="Y112" s="87">
        <v>3</v>
      </c>
      <c r="Z112" s="87">
        <v>3</v>
      </c>
      <c r="AA112" s="87">
        <v>3</v>
      </c>
      <c r="AB112" s="87">
        <v>3</v>
      </c>
      <c r="AC112" s="87">
        <v>3</v>
      </c>
      <c r="AD112" s="87">
        <v>3</v>
      </c>
      <c r="AE112" s="87">
        <v>3</v>
      </c>
      <c r="AF112" s="87">
        <v>3</v>
      </c>
      <c r="AG112" s="87">
        <v>3</v>
      </c>
      <c r="AH112" s="87">
        <v>3</v>
      </c>
      <c r="AI112" s="25"/>
      <c r="AJ112" s="25"/>
      <c r="AK112" s="25"/>
      <c r="AL112" s="25"/>
      <c r="AM112" s="25"/>
      <c r="AN112" s="25"/>
      <c r="AO112" s="25"/>
      <c r="AP112" s="25"/>
      <c r="AQ112" s="25"/>
    </row>
    <row r="113" ht="30" spans="1:43">
      <c r="A113" s="90" t="s">
        <v>61</v>
      </c>
      <c r="B113" s="81" t="s">
        <v>45</v>
      </c>
      <c r="C113" s="86"/>
      <c r="D113" s="82"/>
      <c r="E113" s="82"/>
      <c r="F113" s="82"/>
      <c r="G113" s="82"/>
      <c r="H113" s="87"/>
      <c r="I113" s="87"/>
      <c r="J113" s="82"/>
      <c r="K113" s="82"/>
      <c r="L113" s="83">
        <v>4</v>
      </c>
      <c r="M113" s="83">
        <v>4</v>
      </c>
      <c r="N113" s="83">
        <v>4</v>
      </c>
      <c r="O113" s="83">
        <v>4</v>
      </c>
      <c r="P113" s="83">
        <v>4</v>
      </c>
      <c r="Q113" s="83">
        <v>4</v>
      </c>
      <c r="R113" s="83">
        <v>4</v>
      </c>
      <c r="S113" s="83">
        <v>4</v>
      </c>
      <c r="T113" s="87">
        <v>0</v>
      </c>
      <c r="U113" s="87">
        <v>0</v>
      </c>
      <c r="V113" s="87">
        <v>0</v>
      </c>
      <c r="W113" s="83">
        <v>4</v>
      </c>
      <c r="X113" s="83">
        <v>4</v>
      </c>
      <c r="Y113" s="83">
        <v>4</v>
      </c>
      <c r="Z113" s="83">
        <v>4</v>
      </c>
      <c r="AA113" s="83">
        <v>4</v>
      </c>
      <c r="AB113" s="87">
        <v>0</v>
      </c>
      <c r="AC113" s="85">
        <v>4</v>
      </c>
      <c r="AD113" s="85">
        <v>4</v>
      </c>
      <c r="AE113" s="87"/>
      <c r="AF113" s="87"/>
      <c r="AG113" s="82"/>
      <c r="AH113" s="82"/>
      <c r="AI113" s="25">
        <f>IF(A113="","",COUNTIF(D113:AH114,"&gt;2")/2)</f>
        <v>15</v>
      </c>
      <c r="AJ113" s="25" cm="1">
        <f t="array" ref="AJ113">SUMPRODUCT(IFERROR((IFERROR(WEEKDAY($D$3:$AH$3,2),999)&lt;6)*D113:AH114,0))</f>
        <v>96</v>
      </c>
      <c r="AK113" s="25" cm="1">
        <f t="array" ref="AK113">SUMPRODUCT((IFERROR(WEEKDAY($D$3:$AH$3,2),999)&lt;6)*D115:AH115)</f>
        <v>37</v>
      </c>
      <c r="AL113" s="25" cm="1">
        <f t="array" ref="AL113">SUMPRODUCT(IFERROR((IFERROR(WEEKDAY($D$3:$AH$3,2),0)&gt;5)*D113:AH115,0))</f>
        <v>32</v>
      </c>
      <c r="AM113" s="25">
        <f>IFERROR(SUM(AJ113:AL115),"")</f>
        <v>165</v>
      </c>
      <c r="AN113" s="25" t="s">
        <v>153</v>
      </c>
      <c r="AO113" s="25" cm="1">
        <f t="array" ref="AO113">SUMPRODUCT((IFERROR((D113:AH113+D114:AH114+D115:AH115),0)&gt;8)*1,IFERROR((D113:AH113+D114:AH114+D115:AH115-8),0))</f>
        <v>45</v>
      </c>
      <c r="AP113" s="25">
        <f>SUM(D113:AH115)-AO113</f>
        <v>120</v>
      </c>
      <c r="AQ113" s="25">
        <f>AM113-AO113-AP113</f>
        <v>0</v>
      </c>
    </row>
    <row r="114" ht="30" spans="1:43">
      <c r="A114" s="90"/>
      <c r="B114" s="81"/>
      <c r="C114" s="86"/>
      <c r="D114" s="82"/>
      <c r="E114" s="82"/>
      <c r="F114" s="82"/>
      <c r="G114" s="82"/>
      <c r="H114" s="87"/>
      <c r="I114" s="87"/>
      <c r="J114" s="82"/>
      <c r="K114" s="82"/>
      <c r="L114" s="83">
        <v>4</v>
      </c>
      <c r="M114" s="83">
        <v>4</v>
      </c>
      <c r="N114" s="83">
        <v>4</v>
      </c>
      <c r="O114" s="83">
        <v>4</v>
      </c>
      <c r="P114" s="83">
        <v>4</v>
      </c>
      <c r="Q114" s="83">
        <v>4</v>
      </c>
      <c r="R114" s="83">
        <v>4</v>
      </c>
      <c r="S114" s="83">
        <v>4</v>
      </c>
      <c r="T114" s="87">
        <v>0</v>
      </c>
      <c r="U114" s="87">
        <v>0</v>
      </c>
      <c r="V114" s="87">
        <v>0</v>
      </c>
      <c r="W114" s="83">
        <v>4</v>
      </c>
      <c r="X114" s="83">
        <v>4</v>
      </c>
      <c r="Y114" s="83">
        <v>4</v>
      </c>
      <c r="Z114" s="83">
        <v>4</v>
      </c>
      <c r="AA114" s="83">
        <v>4</v>
      </c>
      <c r="AB114" s="87">
        <v>0</v>
      </c>
      <c r="AC114" s="85">
        <v>4</v>
      </c>
      <c r="AD114" s="85">
        <v>4</v>
      </c>
      <c r="AE114" s="87"/>
      <c r="AF114" s="87"/>
      <c r="AG114" s="82"/>
      <c r="AH114" s="82"/>
      <c r="AI114" s="25"/>
      <c r="AJ114" s="25"/>
      <c r="AK114" s="25"/>
      <c r="AL114" s="25"/>
      <c r="AM114" s="25"/>
      <c r="AN114" s="25"/>
      <c r="AO114" s="25"/>
      <c r="AP114" s="25"/>
      <c r="AQ114" s="25"/>
    </row>
    <row r="115" ht="30" spans="1:43">
      <c r="A115" s="91"/>
      <c r="B115" s="81"/>
      <c r="C115" s="86"/>
      <c r="D115" s="82"/>
      <c r="E115" s="82"/>
      <c r="F115" s="82"/>
      <c r="G115" s="82"/>
      <c r="H115" s="87"/>
      <c r="I115" s="87"/>
      <c r="J115" s="82"/>
      <c r="K115" s="82"/>
      <c r="L115" s="83">
        <v>4</v>
      </c>
      <c r="M115" s="83">
        <v>1</v>
      </c>
      <c r="N115" s="83">
        <v>4</v>
      </c>
      <c r="O115" s="83">
        <v>4</v>
      </c>
      <c r="P115" s="83">
        <v>4</v>
      </c>
      <c r="Q115" s="83">
        <v>4</v>
      </c>
      <c r="R115" s="83">
        <v>4</v>
      </c>
      <c r="S115" s="83">
        <v>4</v>
      </c>
      <c r="T115" s="87">
        <v>0</v>
      </c>
      <c r="U115" s="87">
        <v>0</v>
      </c>
      <c r="V115" s="87">
        <v>0</v>
      </c>
      <c r="W115" s="83">
        <v>4</v>
      </c>
      <c r="X115" s="83"/>
      <c r="Y115" s="87"/>
      <c r="Z115" s="83">
        <v>4</v>
      </c>
      <c r="AA115" s="83">
        <v>4</v>
      </c>
      <c r="AB115" s="87">
        <v>0</v>
      </c>
      <c r="AC115" s="89"/>
      <c r="AD115" s="85">
        <v>4</v>
      </c>
      <c r="AE115" s="87"/>
      <c r="AF115" s="87"/>
      <c r="AG115" s="82"/>
      <c r="AH115" s="82"/>
      <c r="AI115" s="25"/>
      <c r="AJ115" s="25"/>
      <c r="AK115" s="25"/>
      <c r="AL115" s="25"/>
      <c r="AM115" s="25"/>
      <c r="AN115" s="25"/>
      <c r="AO115" s="25"/>
      <c r="AP115" s="25"/>
      <c r="AQ115" s="25"/>
    </row>
    <row r="116" ht="30" spans="1:43">
      <c r="A116" s="80" t="s">
        <v>62</v>
      </c>
      <c r="B116" s="81" t="s">
        <v>45</v>
      </c>
      <c r="C116" s="86"/>
      <c r="D116" s="82"/>
      <c r="E116" s="82"/>
      <c r="F116" s="82"/>
      <c r="G116" s="82"/>
      <c r="H116" s="87"/>
      <c r="I116" s="87"/>
      <c r="J116" s="82"/>
      <c r="K116" s="82"/>
      <c r="L116" s="87"/>
      <c r="M116" s="87"/>
      <c r="N116" s="87"/>
      <c r="O116" s="82">
        <v>4</v>
      </c>
      <c r="P116" s="82">
        <v>4</v>
      </c>
      <c r="Q116" s="82">
        <v>4</v>
      </c>
      <c r="R116" s="87" t="s">
        <v>160</v>
      </c>
      <c r="S116" s="87"/>
      <c r="T116" s="87"/>
      <c r="U116" s="87"/>
      <c r="V116" s="87"/>
      <c r="W116" s="87"/>
      <c r="X116" s="87"/>
      <c r="Y116" s="87"/>
      <c r="Z116" s="87"/>
      <c r="AA116" s="87"/>
      <c r="AB116" s="87"/>
      <c r="AC116" s="87"/>
      <c r="AD116" s="87"/>
      <c r="AE116" s="87"/>
      <c r="AF116" s="87"/>
      <c r="AG116" s="82"/>
      <c r="AH116" s="82"/>
      <c r="AI116" s="25">
        <f>IF(A116="","",COUNTIF(D116:AH117,"&gt;2")/2)</f>
        <v>3</v>
      </c>
      <c r="AJ116" s="25" cm="1">
        <f t="array" ref="AJ116">SUMPRODUCT(IFERROR((IFERROR(WEEKDAY($D$3:$AH$3,2),999)&lt;6)*D116:AH117,0))</f>
        <v>16</v>
      </c>
      <c r="AK116" s="25" cm="1">
        <f t="array" ref="AK116">SUMPRODUCT((IFERROR(WEEKDAY($D$3:$AH$3,2),999)&lt;6)*D118:AH118)</f>
        <v>6</v>
      </c>
      <c r="AL116" s="25" cm="1">
        <f t="array" ref="AL116">SUMPRODUCT(IFERROR((IFERROR(WEEKDAY($D$3:$AH$3,2),0)&gt;5)*D116:AH118,0))</f>
        <v>11</v>
      </c>
      <c r="AM116" s="25">
        <f>IFERROR(SUM(AJ116:AL118),"")</f>
        <v>33</v>
      </c>
      <c r="AN116" s="25" t="s">
        <v>153</v>
      </c>
      <c r="AO116" s="25" cm="1">
        <f t="array" ref="AO116">SUMPRODUCT((IFERROR((D116:AH116+D117:AH117+D118:AH118),0)&gt;8)*1,IFERROR((D116:AH116+D117:AH117+D118:AH118-8),0))</f>
        <v>9</v>
      </c>
      <c r="AP116" s="25">
        <f>SUM(D116:AH118)-AO116</f>
        <v>24</v>
      </c>
      <c r="AQ116" s="25">
        <f>AM116-AO116-AP116</f>
        <v>0</v>
      </c>
    </row>
    <row r="117" ht="30" spans="1:43">
      <c r="A117" s="80"/>
      <c r="B117" s="81"/>
      <c r="C117" s="86"/>
      <c r="D117" s="82"/>
      <c r="E117" s="82"/>
      <c r="F117" s="82"/>
      <c r="G117" s="82"/>
      <c r="H117" s="87"/>
      <c r="I117" s="87"/>
      <c r="J117" s="82"/>
      <c r="K117" s="82"/>
      <c r="L117" s="87"/>
      <c r="M117" s="87"/>
      <c r="N117" s="87"/>
      <c r="O117" s="82">
        <v>4</v>
      </c>
      <c r="P117" s="82">
        <v>4</v>
      </c>
      <c r="Q117" s="82">
        <v>4</v>
      </c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7"/>
      <c r="AC117" s="87"/>
      <c r="AD117" s="87"/>
      <c r="AE117" s="87"/>
      <c r="AF117" s="87"/>
      <c r="AG117" s="82"/>
      <c r="AH117" s="82"/>
      <c r="AI117" s="25"/>
      <c r="AJ117" s="25"/>
      <c r="AK117" s="25"/>
      <c r="AL117" s="25"/>
      <c r="AM117" s="25"/>
      <c r="AN117" s="25"/>
      <c r="AO117" s="25"/>
      <c r="AP117" s="25"/>
      <c r="AQ117" s="25"/>
    </row>
    <row r="118" ht="30" spans="1:43">
      <c r="A118" s="84"/>
      <c r="B118" s="81"/>
      <c r="C118" s="86"/>
      <c r="D118" s="82"/>
      <c r="E118" s="82"/>
      <c r="F118" s="82"/>
      <c r="G118" s="82"/>
      <c r="H118" s="87"/>
      <c r="I118" s="87"/>
      <c r="J118" s="82"/>
      <c r="K118" s="82"/>
      <c r="L118" s="87"/>
      <c r="M118" s="87"/>
      <c r="N118" s="87"/>
      <c r="O118" s="82">
        <v>3</v>
      </c>
      <c r="P118" s="82">
        <v>3</v>
      </c>
      <c r="Q118" s="82">
        <v>3</v>
      </c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2"/>
      <c r="AH118" s="82"/>
      <c r="AI118" s="25"/>
      <c r="AJ118" s="25"/>
      <c r="AK118" s="25"/>
      <c r="AL118" s="25"/>
      <c r="AM118" s="25"/>
      <c r="AN118" s="25"/>
      <c r="AO118" s="25"/>
      <c r="AP118" s="25"/>
      <c r="AQ118" s="25"/>
    </row>
    <row r="119" ht="30" spans="1:43">
      <c r="A119" s="84" t="s">
        <v>63</v>
      </c>
      <c r="B119" s="81" t="s">
        <v>45</v>
      </c>
      <c r="C119" s="86"/>
      <c r="D119" s="82"/>
      <c r="E119" s="82"/>
      <c r="F119" s="82"/>
      <c r="G119" s="82"/>
      <c r="H119" s="87"/>
      <c r="I119" s="87"/>
      <c r="J119" s="82"/>
      <c r="K119" s="82"/>
      <c r="L119" s="87"/>
      <c r="M119" s="87"/>
      <c r="N119" s="87"/>
      <c r="O119" s="83">
        <v>4</v>
      </c>
      <c r="P119" s="83">
        <v>5</v>
      </c>
      <c r="Q119" s="82">
        <v>4</v>
      </c>
      <c r="R119" s="82">
        <v>4</v>
      </c>
      <c r="S119" s="82">
        <v>4</v>
      </c>
      <c r="T119" s="82">
        <v>4</v>
      </c>
      <c r="U119" s="82">
        <v>4</v>
      </c>
      <c r="V119" s="87">
        <v>0</v>
      </c>
      <c r="W119" s="83">
        <v>4</v>
      </c>
      <c r="X119" s="83">
        <v>4</v>
      </c>
      <c r="Y119" s="83">
        <v>4</v>
      </c>
      <c r="Z119" s="83">
        <v>4</v>
      </c>
      <c r="AA119" s="83">
        <v>4</v>
      </c>
      <c r="AB119" s="83">
        <v>4</v>
      </c>
      <c r="AC119" s="83">
        <v>4</v>
      </c>
      <c r="AD119" s="83">
        <v>4</v>
      </c>
      <c r="AE119" s="83">
        <v>4</v>
      </c>
      <c r="AF119" s="83">
        <v>4</v>
      </c>
      <c r="AG119" s="83">
        <v>4</v>
      </c>
      <c r="AH119" s="83">
        <v>4</v>
      </c>
      <c r="AI119" s="25">
        <f>IF(A119="","",COUNTIF(D119:AH120,"&gt;2")/2)</f>
        <v>18.5</v>
      </c>
      <c r="AJ119" s="25" cm="1">
        <f t="array" ref="AJ119">SUMPRODUCT(IFERROR((IFERROR(WEEKDAY($D$3:$AH$3,2),999)&lt;6)*D119:AH120,0))</f>
        <v>118</v>
      </c>
      <c r="AK119" s="25" cm="1">
        <f t="array" ref="AK119">SUMPRODUCT((IFERROR(WEEKDAY($D$3:$AH$3,2),999)&lt;6)*D121:AH121)</f>
        <v>49</v>
      </c>
      <c r="AL119" s="25" cm="1">
        <f t="array" ref="AL119">SUMPRODUCT(IFERROR((IFERROR(WEEKDAY($D$3:$AH$3,2),0)&gt;5)*D119:AH121,0))</f>
        <v>47</v>
      </c>
      <c r="AM119" s="25">
        <f>IFERROR(SUM(AJ119:AL121),"")</f>
        <v>214</v>
      </c>
      <c r="AN119" s="25" t="s">
        <v>153</v>
      </c>
      <c r="AO119" s="25" cm="1">
        <f t="array" ref="AO119">SUMPRODUCT((IFERROR((D119:AH119+D120:AH120+D121:AH121),0)&gt;8)*1,IFERROR((D119:AH119+D120:AH120+D121:AH121-8),0))</f>
        <v>64</v>
      </c>
      <c r="AP119" s="25">
        <f>SUM(D119:AH121)-AO119</f>
        <v>150</v>
      </c>
      <c r="AQ119" s="25">
        <f>AM119-AO119-AP119</f>
        <v>0</v>
      </c>
    </row>
    <row r="120" ht="30" spans="1:43">
      <c r="A120" s="92"/>
      <c r="B120" s="81"/>
      <c r="C120" s="86"/>
      <c r="D120" s="82"/>
      <c r="E120" s="82"/>
      <c r="F120" s="82"/>
      <c r="G120" s="82"/>
      <c r="H120" s="87"/>
      <c r="I120" s="87"/>
      <c r="J120" s="82"/>
      <c r="K120" s="82"/>
      <c r="L120" s="87"/>
      <c r="M120" s="87"/>
      <c r="N120" s="87"/>
      <c r="O120" s="83">
        <v>4</v>
      </c>
      <c r="P120" s="83">
        <v>1</v>
      </c>
      <c r="Q120" s="82">
        <v>4</v>
      </c>
      <c r="R120" s="82">
        <v>4</v>
      </c>
      <c r="S120" s="82">
        <v>4</v>
      </c>
      <c r="T120" s="82">
        <v>4</v>
      </c>
      <c r="U120" s="82">
        <v>4</v>
      </c>
      <c r="V120" s="87">
        <v>0</v>
      </c>
      <c r="W120" s="83">
        <v>4</v>
      </c>
      <c r="X120" s="83">
        <v>4</v>
      </c>
      <c r="Y120" s="83">
        <v>4</v>
      </c>
      <c r="Z120" s="83">
        <v>4</v>
      </c>
      <c r="AA120" s="83">
        <v>4</v>
      </c>
      <c r="AB120" s="83">
        <v>4</v>
      </c>
      <c r="AC120" s="83">
        <v>4</v>
      </c>
      <c r="AD120" s="83">
        <v>4</v>
      </c>
      <c r="AE120" s="83">
        <v>4</v>
      </c>
      <c r="AF120" s="83">
        <v>4</v>
      </c>
      <c r="AG120" s="83">
        <v>4</v>
      </c>
      <c r="AH120" s="83">
        <v>4</v>
      </c>
      <c r="AI120" s="25"/>
      <c r="AJ120" s="25"/>
      <c r="AK120" s="25"/>
      <c r="AL120" s="25"/>
      <c r="AM120" s="25"/>
      <c r="AN120" s="25"/>
      <c r="AO120" s="25"/>
      <c r="AP120" s="25"/>
      <c r="AQ120" s="25"/>
    </row>
    <row r="121" ht="30" spans="1:43">
      <c r="A121" s="92"/>
      <c r="B121" s="81"/>
      <c r="C121" s="86"/>
      <c r="D121" s="82"/>
      <c r="E121" s="82"/>
      <c r="F121" s="82"/>
      <c r="G121" s="82"/>
      <c r="H121" s="87"/>
      <c r="I121" s="87"/>
      <c r="J121" s="82"/>
      <c r="K121" s="82"/>
      <c r="L121" s="87"/>
      <c r="M121" s="87"/>
      <c r="N121" s="87"/>
      <c r="O121" s="83">
        <v>4</v>
      </c>
      <c r="P121" s="83"/>
      <c r="Q121" s="82">
        <v>3</v>
      </c>
      <c r="R121" s="82">
        <v>3</v>
      </c>
      <c r="S121" s="82">
        <v>3</v>
      </c>
      <c r="T121" s="82">
        <v>3</v>
      </c>
      <c r="U121" s="82">
        <v>3</v>
      </c>
      <c r="V121" s="87">
        <v>0</v>
      </c>
      <c r="W121" s="83">
        <v>4</v>
      </c>
      <c r="X121" s="83">
        <v>4</v>
      </c>
      <c r="Y121" s="83">
        <v>4</v>
      </c>
      <c r="Z121" s="83">
        <v>4</v>
      </c>
      <c r="AA121" s="83">
        <v>4</v>
      </c>
      <c r="AB121" s="83">
        <v>4</v>
      </c>
      <c r="AC121" s="83">
        <v>4</v>
      </c>
      <c r="AD121" s="83">
        <v>1</v>
      </c>
      <c r="AE121" s="83">
        <v>4</v>
      </c>
      <c r="AF121" s="83">
        <v>4</v>
      </c>
      <c r="AG121" s="83">
        <v>4</v>
      </c>
      <c r="AH121" s="83">
        <v>4</v>
      </c>
      <c r="AI121" s="25"/>
      <c r="AJ121" s="25"/>
      <c r="AK121" s="25"/>
      <c r="AL121" s="25"/>
      <c r="AM121" s="25"/>
      <c r="AN121" s="25"/>
      <c r="AO121" s="25"/>
      <c r="AP121" s="25"/>
      <c r="AQ121" s="25"/>
    </row>
    <row r="122" ht="30" spans="1:43">
      <c r="A122" s="84" t="s">
        <v>64</v>
      </c>
      <c r="B122" s="81" t="s">
        <v>45</v>
      </c>
      <c r="C122" s="86"/>
      <c r="D122" s="82"/>
      <c r="E122" s="82"/>
      <c r="F122" s="82"/>
      <c r="G122" s="82"/>
      <c r="H122" s="87"/>
      <c r="I122" s="87"/>
      <c r="J122" s="82"/>
      <c r="K122" s="82"/>
      <c r="L122" s="87"/>
      <c r="M122" s="87"/>
      <c r="N122" s="87"/>
      <c r="O122" s="82"/>
      <c r="P122" s="82"/>
      <c r="Q122" s="82"/>
      <c r="R122" s="82"/>
      <c r="S122" s="82"/>
      <c r="T122" s="83">
        <v>4</v>
      </c>
      <c r="U122" s="83">
        <v>4</v>
      </c>
      <c r="V122" s="83">
        <v>4</v>
      </c>
      <c r="W122" s="83">
        <v>4</v>
      </c>
      <c r="X122" s="83">
        <v>4</v>
      </c>
      <c r="Y122" s="83">
        <v>4</v>
      </c>
      <c r="Z122" s="82">
        <v>0</v>
      </c>
      <c r="AA122" s="83">
        <v>4</v>
      </c>
      <c r="AB122" s="83">
        <v>4</v>
      </c>
      <c r="AC122" s="83">
        <v>4</v>
      </c>
      <c r="AD122" s="87" t="s">
        <v>160</v>
      </c>
      <c r="AE122" s="87"/>
      <c r="AF122" s="87"/>
      <c r="AG122" s="82"/>
      <c r="AH122" s="82"/>
      <c r="AI122" s="25">
        <f>IF(A122="","",COUNTIF(D122:AH123,"&gt;2")/2)</f>
        <v>9</v>
      </c>
      <c r="AJ122" s="25" cm="1">
        <f t="array" ref="AJ122">SUMPRODUCT(IFERROR((IFERROR(WEEKDAY($D$3:$AH$3,2),999)&lt;6)*D122:AH123,0))</f>
        <v>40</v>
      </c>
      <c r="AK122" s="25" cm="1">
        <f t="array" ref="AK122">SUMPRODUCT((IFERROR(WEEKDAY($D$3:$AH$3,2),999)&lt;6)*D124:AH124)</f>
        <v>16</v>
      </c>
      <c r="AL122" s="25" cm="1">
        <f t="array" ref="AL122">SUMPRODUCT(IFERROR((IFERROR(WEEKDAY($D$3:$AH$3,2),0)&gt;5)*D122:AH124,0))</f>
        <v>44</v>
      </c>
      <c r="AM122" s="25">
        <f>IFERROR(SUM(AJ122:AL124),"")</f>
        <v>100</v>
      </c>
      <c r="AN122" s="25" t="s">
        <v>153</v>
      </c>
      <c r="AO122" s="25" cm="1">
        <f t="array" ref="AO122">SUMPRODUCT((IFERROR((D122:AH122+D123:AH123+D124:AH124),0)&gt;8)*1,IFERROR((D122:AH122+D123:AH123+D124:AH124-8),0))</f>
        <v>28</v>
      </c>
      <c r="AP122" s="25">
        <f>SUM(D122:AH124)-AO122</f>
        <v>72</v>
      </c>
      <c r="AQ122" s="25">
        <f>AM122-AO122-AP122</f>
        <v>0</v>
      </c>
    </row>
    <row r="123" ht="30" spans="1:43">
      <c r="A123" s="92"/>
      <c r="B123" s="81"/>
      <c r="C123" s="86"/>
      <c r="D123" s="82"/>
      <c r="E123" s="82"/>
      <c r="F123" s="82"/>
      <c r="G123" s="82"/>
      <c r="H123" s="87"/>
      <c r="I123" s="87"/>
      <c r="J123" s="82"/>
      <c r="K123" s="82"/>
      <c r="L123" s="87"/>
      <c r="M123" s="87"/>
      <c r="N123" s="87"/>
      <c r="O123" s="82"/>
      <c r="P123" s="82"/>
      <c r="Q123" s="82"/>
      <c r="R123" s="82"/>
      <c r="S123" s="82"/>
      <c r="T123" s="83">
        <v>4</v>
      </c>
      <c r="U123" s="83">
        <v>4</v>
      </c>
      <c r="V123" s="83">
        <v>4</v>
      </c>
      <c r="W123" s="83">
        <v>4</v>
      </c>
      <c r="X123" s="83">
        <v>4</v>
      </c>
      <c r="Y123" s="83">
        <v>4</v>
      </c>
      <c r="Z123" s="82">
        <v>0</v>
      </c>
      <c r="AA123" s="83">
        <v>4</v>
      </c>
      <c r="AB123" s="83">
        <v>4</v>
      </c>
      <c r="AC123" s="83">
        <v>4</v>
      </c>
      <c r="AD123" s="87"/>
      <c r="AE123" s="87"/>
      <c r="AF123" s="87"/>
      <c r="AG123" s="82"/>
      <c r="AH123" s="82"/>
      <c r="AI123" s="25"/>
      <c r="AJ123" s="25"/>
      <c r="AK123" s="25"/>
      <c r="AL123" s="25"/>
      <c r="AM123" s="25"/>
      <c r="AN123" s="25"/>
      <c r="AO123" s="25"/>
      <c r="AP123" s="25"/>
      <c r="AQ123" s="25"/>
    </row>
    <row r="124" ht="30" spans="1:43">
      <c r="A124" s="92"/>
      <c r="B124" s="81"/>
      <c r="C124" s="86"/>
      <c r="D124" s="82"/>
      <c r="E124" s="82"/>
      <c r="F124" s="82"/>
      <c r="G124" s="82"/>
      <c r="H124" s="87"/>
      <c r="I124" s="87"/>
      <c r="J124" s="82"/>
      <c r="K124" s="82"/>
      <c r="L124" s="87"/>
      <c r="M124" s="87"/>
      <c r="N124" s="87"/>
      <c r="O124" s="82"/>
      <c r="P124" s="82"/>
      <c r="Q124" s="82"/>
      <c r="R124" s="82"/>
      <c r="S124" s="82"/>
      <c r="T124" s="83">
        <v>4</v>
      </c>
      <c r="U124" s="83">
        <v>3</v>
      </c>
      <c r="V124" s="83">
        <v>3</v>
      </c>
      <c r="W124" s="83">
        <v>3</v>
      </c>
      <c r="X124" s="83">
        <v>3</v>
      </c>
      <c r="Y124" s="83">
        <v>3</v>
      </c>
      <c r="Z124" s="82">
        <v>0</v>
      </c>
      <c r="AA124" s="83">
        <v>3</v>
      </c>
      <c r="AB124" s="83">
        <v>3</v>
      </c>
      <c r="AC124" s="83">
        <v>3</v>
      </c>
      <c r="AD124" s="87"/>
      <c r="AE124" s="87"/>
      <c r="AF124" s="87"/>
      <c r="AG124" s="82"/>
      <c r="AH124" s="82"/>
      <c r="AI124" s="25"/>
      <c r="AJ124" s="25"/>
      <c r="AK124" s="25"/>
      <c r="AL124" s="25"/>
      <c r="AM124" s="25"/>
      <c r="AN124" s="25"/>
      <c r="AO124" s="25"/>
      <c r="AP124" s="25"/>
      <c r="AQ124" s="25"/>
    </row>
    <row r="125" ht="30" spans="1:43">
      <c r="A125" s="88" t="s">
        <v>65</v>
      </c>
      <c r="B125" s="81" t="s">
        <v>45</v>
      </c>
      <c r="C125" s="81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>
        <v>4</v>
      </c>
      <c r="Z125" s="82">
        <v>4</v>
      </c>
      <c r="AA125" s="82">
        <v>4</v>
      </c>
      <c r="AB125" s="82">
        <v>4</v>
      </c>
      <c r="AC125" s="82">
        <v>4</v>
      </c>
      <c r="AD125" s="82">
        <v>4</v>
      </c>
      <c r="AE125" s="82">
        <v>4</v>
      </c>
      <c r="AF125" s="82">
        <v>0</v>
      </c>
      <c r="AG125" s="82">
        <v>4</v>
      </c>
      <c r="AH125" s="82">
        <v>4</v>
      </c>
      <c r="AI125" s="25">
        <f>IF(A125="","",COUNTIF(D125:AH126,"&gt;2")/2)</f>
        <v>9</v>
      </c>
      <c r="AJ125" s="25" cm="1">
        <f t="array" ref="AJ125">SUMPRODUCT(IFERROR((IFERROR(WEEKDAY($D$3:$AH$3,2),999)&lt;6)*D125:AH126,0))</f>
        <v>56</v>
      </c>
      <c r="AK125" s="25" cm="1">
        <f t="array" ref="AK125">SUMPRODUCT((IFERROR(WEEKDAY($D$3:$AH$3,2),999)&lt;6)*D127:AH127)</f>
        <v>18</v>
      </c>
      <c r="AL125" s="25" cm="1">
        <f t="array" ref="AL125">SUMPRODUCT(IFERROR((IFERROR(WEEKDAY($D$3:$AH$3,2),0)&gt;5)*D125:AH127,0))</f>
        <v>22</v>
      </c>
      <c r="AM125" s="25">
        <f>IFERROR(SUM(AJ125:AL127),"")</f>
        <v>96</v>
      </c>
      <c r="AN125" s="25" t="s">
        <v>153</v>
      </c>
      <c r="AO125" s="25" cm="1">
        <f t="array" ref="AO125">SUMPRODUCT((IFERROR((D125:AH125+D126:AH126+D127:AH127),0)&gt;8)*1,IFERROR((D125:AH125+D126:AH126+D127:AH127-8),0))</f>
        <v>24</v>
      </c>
      <c r="AP125" s="25">
        <f>SUM(D125:AH127)-AO125</f>
        <v>72</v>
      </c>
      <c r="AQ125" s="25">
        <f>AM125-AO125-AP125</f>
        <v>0</v>
      </c>
    </row>
    <row r="126" ht="30" spans="1:43">
      <c r="A126" s="88"/>
      <c r="B126" s="81"/>
      <c r="C126" s="81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>
        <v>4</v>
      </c>
      <c r="Z126" s="82">
        <v>4</v>
      </c>
      <c r="AA126" s="82">
        <v>4</v>
      </c>
      <c r="AB126" s="82">
        <v>4</v>
      </c>
      <c r="AC126" s="82">
        <v>4</v>
      </c>
      <c r="AD126" s="82">
        <v>4</v>
      </c>
      <c r="AE126" s="82">
        <v>4</v>
      </c>
      <c r="AF126" s="82">
        <v>0</v>
      </c>
      <c r="AG126" s="82">
        <v>4</v>
      </c>
      <c r="AH126" s="82">
        <v>4</v>
      </c>
      <c r="AI126" s="25"/>
      <c r="AJ126" s="25"/>
      <c r="AK126" s="25"/>
      <c r="AL126" s="25"/>
      <c r="AM126" s="25"/>
      <c r="AN126" s="25"/>
      <c r="AO126" s="25"/>
      <c r="AP126" s="25"/>
      <c r="AQ126" s="25"/>
    </row>
    <row r="127" ht="30" spans="1:43">
      <c r="A127" s="88"/>
      <c r="B127" s="81"/>
      <c r="C127" s="81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>
        <v>3</v>
      </c>
      <c r="Z127" s="82">
        <v>3</v>
      </c>
      <c r="AA127" s="82"/>
      <c r="AB127" s="82">
        <v>3</v>
      </c>
      <c r="AC127" s="82">
        <v>3</v>
      </c>
      <c r="AD127" s="82">
        <v>3</v>
      </c>
      <c r="AE127" s="82">
        <v>3</v>
      </c>
      <c r="AF127" s="82">
        <v>0</v>
      </c>
      <c r="AG127" s="82">
        <v>3</v>
      </c>
      <c r="AH127" s="82">
        <v>3</v>
      </c>
      <c r="AI127" s="25"/>
      <c r="AJ127" s="25"/>
      <c r="AK127" s="25"/>
      <c r="AL127" s="25"/>
      <c r="AM127" s="25"/>
      <c r="AN127" s="25"/>
      <c r="AO127" s="25"/>
      <c r="AP127" s="25"/>
      <c r="AQ127" s="25"/>
    </row>
    <row r="128" ht="30" spans="1:43">
      <c r="A128" s="88" t="s">
        <v>66</v>
      </c>
      <c r="B128" s="81" t="s">
        <v>45</v>
      </c>
      <c r="C128" s="81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>
        <v>4</v>
      </c>
      <c r="Z128" s="82">
        <v>4</v>
      </c>
      <c r="AA128" s="82">
        <v>4</v>
      </c>
      <c r="AB128" s="82">
        <v>4</v>
      </c>
      <c r="AC128" s="82">
        <v>4</v>
      </c>
      <c r="AD128" s="82">
        <v>4</v>
      </c>
      <c r="AE128" s="82">
        <v>4</v>
      </c>
      <c r="AF128" s="82">
        <v>4</v>
      </c>
      <c r="AG128" s="82">
        <v>4</v>
      </c>
      <c r="AH128" s="82">
        <v>4</v>
      </c>
      <c r="AI128" s="25">
        <f>IF(A128="","",COUNTIF(D128:AH129,"&gt;2")/2)</f>
        <v>10</v>
      </c>
      <c r="AJ128" s="25" cm="1">
        <f t="array" ref="AJ128">SUMPRODUCT(IFERROR((IFERROR(WEEKDAY($D$3:$AH$3,2),999)&lt;6)*D128:AH129,0))</f>
        <v>64</v>
      </c>
      <c r="AK128" s="25" cm="1">
        <f t="array" ref="AK128">SUMPRODUCT((IFERROR(WEEKDAY($D$3:$AH$3,2),999)&lt;6)*D130:AH130)</f>
        <v>28</v>
      </c>
      <c r="AL128" s="25" cm="1">
        <f t="array" ref="AL128">SUMPRODUCT(IFERROR((IFERROR(WEEKDAY($D$3:$AH$3,2),0)&gt;5)*D128:AH130,0))</f>
        <v>22</v>
      </c>
      <c r="AM128" s="25">
        <f>IFERROR(SUM(AJ128:AL130),"")</f>
        <v>114</v>
      </c>
      <c r="AN128" s="25" t="s">
        <v>153</v>
      </c>
      <c r="AO128" s="25" cm="1">
        <f t="array" ref="AO128">SUMPRODUCT((IFERROR((D128:AH128+D129:AH129+D130:AH130),0)&gt;8)*1,IFERROR((D128:AH128+D129:AH129+D130:AH130-8),0))</f>
        <v>34</v>
      </c>
      <c r="AP128" s="25">
        <f>SUM(D128:AH130)-AO128</f>
        <v>80</v>
      </c>
      <c r="AQ128" s="25">
        <f>AM128-AO128-AP128</f>
        <v>0</v>
      </c>
    </row>
    <row r="129" ht="30" spans="1:43">
      <c r="A129" s="88"/>
      <c r="B129" s="81"/>
      <c r="C129" s="81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>
        <v>4</v>
      </c>
      <c r="Z129" s="82">
        <v>4</v>
      </c>
      <c r="AA129" s="82">
        <v>4</v>
      </c>
      <c r="AB129" s="82">
        <v>4</v>
      </c>
      <c r="AC129" s="82">
        <v>4</v>
      </c>
      <c r="AD129" s="82">
        <v>4</v>
      </c>
      <c r="AE129" s="82">
        <v>4</v>
      </c>
      <c r="AF129" s="82">
        <v>4</v>
      </c>
      <c r="AG129" s="82">
        <v>4</v>
      </c>
      <c r="AH129" s="82">
        <v>4</v>
      </c>
      <c r="AI129" s="25"/>
      <c r="AJ129" s="25"/>
      <c r="AK129" s="25"/>
      <c r="AL129" s="25"/>
      <c r="AM129" s="25"/>
      <c r="AN129" s="25"/>
      <c r="AO129" s="25"/>
      <c r="AP129" s="25"/>
      <c r="AQ129" s="25"/>
    </row>
    <row r="130" ht="30" spans="1:43">
      <c r="A130" s="88"/>
      <c r="B130" s="81"/>
      <c r="C130" s="81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>
        <v>3</v>
      </c>
      <c r="Z130" s="82">
        <v>4</v>
      </c>
      <c r="AA130" s="82">
        <v>4</v>
      </c>
      <c r="AB130" s="82">
        <v>3</v>
      </c>
      <c r="AC130" s="82">
        <v>3</v>
      </c>
      <c r="AD130" s="82">
        <v>4</v>
      </c>
      <c r="AE130" s="82">
        <v>3</v>
      </c>
      <c r="AF130" s="82">
        <v>3</v>
      </c>
      <c r="AG130" s="82">
        <v>4</v>
      </c>
      <c r="AH130" s="82">
        <v>3</v>
      </c>
      <c r="AI130" s="25"/>
      <c r="AJ130" s="25"/>
      <c r="AK130" s="25"/>
      <c r="AL130" s="25"/>
      <c r="AM130" s="25"/>
      <c r="AN130" s="25"/>
      <c r="AO130" s="25"/>
      <c r="AP130" s="25"/>
      <c r="AQ130" s="25"/>
    </row>
    <row r="131" ht="30" spans="1:43">
      <c r="A131" s="93" t="s">
        <v>57</v>
      </c>
      <c r="B131" s="81" t="s">
        <v>45</v>
      </c>
      <c r="C131" s="81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  <c r="AA131" s="82"/>
      <c r="AB131" s="82"/>
      <c r="AC131" s="82"/>
      <c r="AD131" s="82"/>
      <c r="AE131" s="82"/>
      <c r="AF131" s="82"/>
      <c r="AG131" s="82">
        <v>4</v>
      </c>
      <c r="AH131" s="82">
        <v>4</v>
      </c>
      <c r="AI131" s="25">
        <f>IF(A131="","",COUNTIF(D131:AH132,"&gt;2")/2)</f>
        <v>2</v>
      </c>
      <c r="AJ131" s="25" cm="1">
        <f t="array" ref="AJ131">SUMPRODUCT(IFERROR((IFERROR(WEEKDAY($D$3:$AH$3,2),999)&lt;6)*D131:AH132,0))</f>
        <v>16</v>
      </c>
      <c r="AK131" s="25" cm="1">
        <f t="array" ref="AK131">SUMPRODUCT((IFERROR(WEEKDAY($D$3:$AH$3,2),999)&lt;6)*D133:AH133)</f>
        <v>5</v>
      </c>
      <c r="AL131" s="25" cm="1">
        <f t="array" ref="AL131">SUMPRODUCT(IFERROR((IFERROR(WEEKDAY($D$3:$AH$3,2),0)&gt;5)*D131:AH133,0))</f>
        <v>0</v>
      </c>
      <c r="AM131" s="25">
        <f>IFERROR(SUM(AJ131:AL133),"")</f>
        <v>21</v>
      </c>
      <c r="AN131" s="25" t="s">
        <v>153</v>
      </c>
      <c r="AO131" s="25" cm="1">
        <f t="array" ref="AO131">SUMPRODUCT((IFERROR((D131:AH131+D132:AH132+D133:AH133),0)&gt;8)*1,IFERROR((D131:AH131+D132:AH132+D133:AH133-8),0))</f>
        <v>5</v>
      </c>
      <c r="AP131" s="25">
        <f>SUM(D131:AH133)-AO131</f>
        <v>16</v>
      </c>
      <c r="AQ131" s="25">
        <f>AM131-AO131-AP131</f>
        <v>0</v>
      </c>
    </row>
    <row r="132" ht="30" spans="1:43">
      <c r="A132" s="94"/>
      <c r="B132" s="81"/>
      <c r="C132" s="81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  <c r="AA132" s="82"/>
      <c r="AB132" s="82"/>
      <c r="AC132" s="82"/>
      <c r="AD132" s="82"/>
      <c r="AE132" s="82"/>
      <c r="AF132" s="82"/>
      <c r="AG132" s="82">
        <v>4</v>
      </c>
      <c r="AH132" s="82">
        <v>4</v>
      </c>
      <c r="AI132" s="25"/>
      <c r="AJ132" s="25"/>
      <c r="AK132" s="25"/>
      <c r="AL132" s="25"/>
      <c r="AM132" s="25"/>
      <c r="AN132" s="25"/>
      <c r="AO132" s="25"/>
      <c r="AP132" s="25"/>
      <c r="AQ132" s="25"/>
    </row>
    <row r="133" ht="30" spans="1:43">
      <c r="A133" s="95"/>
      <c r="B133" s="81"/>
      <c r="C133" s="81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  <c r="AA133" s="82"/>
      <c r="AB133" s="82"/>
      <c r="AC133" s="82"/>
      <c r="AD133" s="82"/>
      <c r="AE133" s="82"/>
      <c r="AF133" s="82"/>
      <c r="AG133" s="82">
        <v>2</v>
      </c>
      <c r="AH133" s="82">
        <v>3</v>
      </c>
      <c r="AI133" s="25"/>
      <c r="AJ133" s="25"/>
      <c r="AK133" s="25"/>
      <c r="AL133" s="25"/>
      <c r="AM133" s="25"/>
      <c r="AN133" s="25"/>
      <c r="AO133" s="25"/>
      <c r="AP133" s="25"/>
      <c r="AQ133" s="25"/>
    </row>
    <row r="134" ht="30" spans="1:43">
      <c r="A134" s="93" t="s">
        <v>67</v>
      </c>
      <c r="B134" s="81" t="s">
        <v>45</v>
      </c>
      <c r="C134" s="81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>
        <v>4</v>
      </c>
      <c r="AG134" s="82">
        <v>4</v>
      </c>
      <c r="AH134" s="82">
        <v>4</v>
      </c>
      <c r="AI134" s="25">
        <f>IF(A134="","",COUNTIF(D134:AH135,"&gt;2")/2)</f>
        <v>3</v>
      </c>
      <c r="AJ134" s="25" cm="1">
        <f t="array" ref="AJ134">SUMPRODUCT(IFERROR((IFERROR(WEEKDAY($D$3:$AH$3,2),999)&lt;6)*D134:AH135,0))</f>
        <v>24</v>
      </c>
      <c r="AK134" s="25" cm="1">
        <f t="array" ref="AK134">SUMPRODUCT((IFERROR(WEEKDAY($D$3:$AH$3,2),999)&lt;6)*D136:AH136)</f>
        <v>9</v>
      </c>
      <c r="AL134" s="25" cm="1">
        <f t="array" ref="AL134">SUMPRODUCT(IFERROR((IFERROR(WEEKDAY($D$3:$AH$3,2),0)&gt;5)*D134:AH136,0))</f>
        <v>0</v>
      </c>
      <c r="AM134" s="25">
        <f>IFERROR(SUM(AJ134:AL136),"")</f>
        <v>33</v>
      </c>
      <c r="AN134" s="25" t="s">
        <v>153</v>
      </c>
      <c r="AO134" s="25" cm="1">
        <f t="array" ref="AO134">SUMPRODUCT((IFERROR((D134:AH134+D135:AH135+D136:AH136),0)&gt;8)*1,IFERROR((D134:AH134+D135:AH135+D136:AH136-8),0))</f>
        <v>9</v>
      </c>
      <c r="AP134" s="25">
        <f>SUM(D134:AH136)-AO134</f>
        <v>24</v>
      </c>
      <c r="AQ134" s="25">
        <f>AM134-AO134-AP134</f>
        <v>0</v>
      </c>
    </row>
    <row r="135" ht="30" spans="1:43">
      <c r="A135" s="94"/>
      <c r="B135" s="81"/>
      <c r="C135" s="81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  <c r="AA135" s="82"/>
      <c r="AB135" s="82"/>
      <c r="AC135" s="82"/>
      <c r="AD135" s="82"/>
      <c r="AE135" s="82"/>
      <c r="AF135" s="82">
        <v>4</v>
      </c>
      <c r="AG135" s="82">
        <v>4</v>
      </c>
      <c r="AH135" s="82">
        <v>4</v>
      </c>
      <c r="AI135" s="25"/>
      <c r="AJ135" s="25"/>
      <c r="AK135" s="25"/>
      <c r="AL135" s="25"/>
      <c r="AM135" s="25"/>
      <c r="AN135" s="25"/>
      <c r="AO135" s="25"/>
      <c r="AP135" s="25"/>
      <c r="AQ135" s="25"/>
    </row>
    <row r="136" ht="30" spans="1:43">
      <c r="A136" s="95"/>
      <c r="B136" s="81"/>
      <c r="C136" s="81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  <c r="AB136" s="82"/>
      <c r="AC136" s="82"/>
      <c r="AD136" s="82"/>
      <c r="AE136" s="82"/>
      <c r="AF136" s="82">
        <v>3</v>
      </c>
      <c r="AG136" s="82">
        <v>3</v>
      </c>
      <c r="AH136" s="82">
        <v>3</v>
      </c>
      <c r="AI136" s="25"/>
      <c r="AJ136" s="25"/>
      <c r="AK136" s="25"/>
      <c r="AL136" s="25"/>
      <c r="AM136" s="25"/>
      <c r="AN136" s="25"/>
      <c r="AO136" s="25"/>
      <c r="AP136" s="25"/>
      <c r="AQ136" s="25"/>
    </row>
    <row r="137" ht="60" spans="1:43">
      <c r="A137" s="96" t="s">
        <v>81</v>
      </c>
      <c r="B137" s="96" t="s">
        <v>45</v>
      </c>
      <c r="C137" s="96" t="s">
        <v>155</v>
      </c>
      <c r="D137" s="96"/>
      <c r="E137" s="96"/>
      <c r="F137" s="96">
        <v>4</v>
      </c>
      <c r="G137" s="96">
        <v>4</v>
      </c>
      <c r="H137" s="96">
        <v>4</v>
      </c>
      <c r="I137" s="96" t="s">
        <v>163</v>
      </c>
      <c r="J137" s="96">
        <v>4</v>
      </c>
      <c r="K137" s="96">
        <v>4</v>
      </c>
      <c r="L137" s="96">
        <v>4</v>
      </c>
      <c r="M137" s="96" t="s">
        <v>163</v>
      </c>
      <c r="N137" s="96">
        <v>4</v>
      </c>
      <c r="O137" s="97">
        <v>4</v>
      </c>
      <c r="P137" s="97">
        <v>4</v>
      </c>
      <c r="Q137" s="96">
        <v>4</v>
      </c>
      <c r="R137" s="96">
        <v>4</v>
      </c>
      <c r="S137" s="97">
        <v>4</v>
      </c>
      <c r="T137" s="97">
        <v>4</v>
      </c>
      <c r="U137" s="97">
        <v>4</v>
      </c>
      <c r="V137" s="97">
        <v>4</v>
      </c>
      <c r="W137" s="98">
        <v>4</v>
      </c>
      <c r="X137" s="96" t="s">
        <v>164</v>
      </c>
      <c r="Y137" s="96"/>
      <c r="Z137" s="96"/>
      <c r="AA137" s="96"/>
      <c r="AB137" s="96"/>
      <c r="AC137" s="96"/>
      <c r="AD137" s="96"/>
      <c r="AE137" s="96"/>
      <c r="AF137" s="96"/>
      <c r="AG137" s="96"/>
      <c r="AH137" s="96">
        <v>4</v>
      </c>
      <c r="AI137" s="25">
        <f>IF(A137="","",COUNTIF(D137:AH138,"&gt;2")/2)</f>
        <v>17</v>
      </c>
      <c r="AJ137" s="25" cm="1">
        <f t="array" ref="AJ137">SUMPRODUCT(IFERROR((IFERROR(WEEKDAY($D$3:$AH$3,2),999)&lt;6)*D137:AH138,0))</f>
        <v>88</v>
      </c>
      <c r="AK137" s="25" cm="1">
        <f t="array" ref="AK137">SUMPRODUCT((IFERROR(WEEKDAY($D$3:$AH$3,2),999)&lt;6)*D139:AH139)</f>
        <v>25.5</v>
      </c>
      <c r="AL137" s="25" cm="1">
        <f t="array" ref="AL137">SUMPRODUCT(IFERROR((IFERROR(WEEKDAY($D$3:$AH$3,2),0)&gt;5)*D137:AH139,0))</f>
        <v>64</v>
      </c>
      <c r="AM137" s="25">
        <f>IFERROR(SUM(AJ137:AL139),"")</f>
        <v>177.5</v>
      </c>
      <c r="AN137" s="25" t="s">
        <v>153</v>
      </c>
      <c r="AO137" s="25" cm="1">
        <f t="array" ref="AO137">SUMPRODUCT((IFERROR((D137:AH137+D138:AH138+D139:AH139),0)&gt;8)*1,IFERROR((D137:AH137+D138:AH138+D139:AH139-8),0))</f>
        <v>41.5</v>
      </c>
      <c r="AP137" s="25">
        <f>SUM(D137:AH139)-AO137</f>
        <v>136</v>
      </c>
      <c r="AQ137" s="25">
        <f>AM137-AO137-AP137</f>
        <v>0</v>
      </c>
    </row>
    <row r="138" ht="60" spans="1:43">
      <c r="A138" s="96"/>
      <c r="B138" s="96"/>
      <c r="C138" s="96" t="s">
        <v>156</v>
      </c>
      <c r="D138" s="96"/>
      <c r="E138" s="96"/>
      <c r="F138" s="99">
        <v>4</v>
      </c>
      <c r="G138" s="99">
        <v>4</v>
      </c>
      <c r="H138" s="99">
        <v>4</v>
      </c>
      <c r="I138" s="99"/>
      <c r="J138" s="99">
        <v>4</v>
      </c>
      <c r="K138" s="99">
        <v>4</v>
      </c>
      <c r="L138" s="99">
        <v>4</v>
      </c>
      <c r="M138" s="99"/>
      <c r="N138" s="99">
        <v>4</v>
      </c>
      <c r="O138" s="100">
        <v>4</v>
      </c>
      <c r="P138" s="100">
        <v>4</v>
      </c>
      <c r="Q138" s="96">
        <v>4</v>
      </c>
      <c r="R138" s="96">
        <v>4</v>
      </c>
      <c r="S138" s="100">
        <v>4</v>
      </c>
      <c r="T138" s="100">
        <v>4</v>
      </c>
      <c r="U138" s="100">
        <v>4</v>
      </c>
      <c r="V138" s="100">
        <v>4</v>
      </c>
      <c r="W138" s="101">
        <v>4</v>
      </c>
      <c r="X138" s="99"/>
      <c r="Y138" s="99"/>
      <c r="Z138" s="99"/>
      <c r="AA138" s="99"/>
      <c r="AB138" s="99"/>
      <c r="AC138" s="99"/>
      <c r="AD138" s="99"/>
      <c r="AE138" s="99"/>
      <c r="AF138" s="99"/>
      <c r="AG138" s="99"/>
      <c r="AH138" s="99">
        <v>4</v>
      </c>
      <c r="AI138" s="25"/>
      <c r="AJ138" s="25"/>
      <c r="AK138" s="25"/>
      <c r="AL138" s="25"/>
      <c r="AM138" s="25"/>
      <c r="AN138" s="25"/>
      <c r="AO138" s="25"/>
      <c r="AP138" s="25"/>
      <c r="AQ138" s="25"/>
    </row>
    <row r="139" ht="60" spans="1:43">
      <c r="A139" s="96"/>
      <c r="B139" s="96"/>
      <c r="C139" s="96" t="s">
        <v>154</v>
      </c>
      <c r="D139" s="96"/>
      <c r="E139" s="96"/>
      <c r="F139" s="96">
        <v>2.5</v>
      </c>
      <c r="G139" s="96">
        <v>3</v>
      </c>
      <c r="H139" s="96">
        <v>3</v>
      </c>
      <c r="I139" s="96"/>
      <c r="J139" s="96">
        <v>3</v>
      </c>
      <c r="K139" s="96">
        <v>3</v>
      </c>
      <c r="L139" s="96">
        <v>3</v>
      </c>
      <c r="M139" s="96"/>
      <c r="N139" s="96">
        <v>3</v>
      </c>
      <c r="O139" s="97">
        <v>3</v>
      </c>
      <c r="P139" s="97">
        <v>3</v>
      </c>
      <c r="Q139" s="96">
        <v>2</v>
      </c>
      <c r="R139" s="96">
        <v>5</v>
      </c>
      <c r="S139" s="96">
        <v>2</v>
      </c>
      <c r="T139" s="96">
        <v>2</v>
      </c>
      <c r="U139" s="96">
        <v>3</v>
      </c>
      <c r="V139" s="96">
        <v>1</v>
      </c>
      <c r="W139" s="98"/>
      <c r="X139" s="96"/>
      <c r="Y139" s="96"/>
      <c r="Z139" s="96"/>
      <c r="AA139" s="96"/>
      <c r="AB139" s="96"/>
      <c r="AC139" s="102"/>
      <c r="AD139" s="96"/>
      <c r="AE139" s="96"/>
      <c r="AF139" s="99"/>
      <c r="AG139" s="99"/>
      <c r="AH139" s="99"/>
      <c r="AI139" s="25"/>
      <c r="AJ139" s="25"/>
      <c r="AK139" s="25"/>
      <c r="AL139" s="25"/>
      <c r="AM139" s="25"/>
      <c r="AN139" s="25"/>
      <c r="AO139" s="25"/>
      <c r="AP139" s="25"/>
      <c r="AQ139" s="25"/>
    </row>
    <row r="140" ht="60" spans="1:43">
      <c r="A140" s="96" t="s">
        <v>80</v>
      </c>
      <c r="B140" s="96" t="s">
        <v>45</v>
      </c>
      <c r="C140" s="96" t="s">
        <v>155</v>
      </c>
      <c r="D140" s="96"/>
      <c r="E140" s="96">
        <v>4</v>
      </c>
      <c r="F140" s="96">
        <v>4</v>
      </c>
      <c r="G140" s="96">
        <v>4</v>
      </c>
      <c r="H140" s="96">
        <v>4</v>
      </c>
      <c r="I140" s="96">
        <v>4</v>
      </c>
      <c r="J140" s="96">
        <v>4</v>
      </c>
      <c r="K140" s="96">
        <v>4</v>
      </c>
      <c r="L140" s="96">
        <v>4</v>
      </c>
      <c r="M140" s="96">
        <v>4</v>
      </c>
      <c r="N140" s="96">
        <v>4</v>
      </c>
      <c r="O140" s="96">
        <v>4</v>
      </c>
      <c r="P140" s="96">
        <v>4</v>
      </c>
      <c r="Q140" s="96">
        <v>4</v>
      </c>
      <c r="R140" s="96">
        <v>4</v>
      </c>
      <c r="S140" s="97">
        <v>4</v>
      </c>
      <c r="T140" s="97">
        <v>4</v>
      </c>
      <c r="U140" s="96">
        <v>4</v>
      </c>
      <c r="V140" s="96">
        <v>4</v>
      </c>
      <c r="W140" s="97">
        <v>4</v>
      </c>
      <c r="X140" s="97">
        <v>4</v>
      </c>
      <c r="Y140" s="97">
        <v>4</v>
      </c>
      <c r="Z140" s="97">
        <v>4</v>
      </c>
      <c r="AA140" s="98"/>
      <c r="AB140" s="97">
        <v>4</v>
      </c>
      <c r="AC140" s="97">
        <v>4</v>
      </c>
      <c r="AD140" s="97">
        <v>4</v>
      </c>
      <c r="AE140" s="97">
        <v>4</v>
      </c>
      <c r="AF140" s="97">
        <v>4</v>
      </c>
      <c r="AG140" s="97">
        <v>4</v>
      </c>
      <c r="AH140" s="97">
        <v>4</v>
      </c>
      <c r="AI140" s="25">
        <f>IF(A140="","",COUNTIF(D140:AH141,"&gt;2")/2)</f>
        <v>29.5</v>
      </c>
      <c r="AJ140" s="25" cm="1">
        <f t="array" ref="AJ140">SUMPRODUCT(IFERROR((IFERROR(WEEKDAY($D$3:$AH$3,2),999)&lt;6)*D140:AH141,0))</f>
        <v>172</v>
      </c>
      <c r="AK140" s="25" cm="1">
        <f t="array" ref="AK140">SUMPRODUCT((IFERROR(WEEKDAY($D$3:$AH$3,2),999)&lt;6)*D142:AH142)</f>
        <v>71</v>
      </c>
      <c r="AL140" s="25" cm="1">
        <f t="array" ref="AL140">SUMPRODUCT(IFERROR((IFERROR(WEEKDAY($D$3:$AH$3,2),0)&gt;5)*D140:AH142,0))</f>
        <v>86</v>
      </c>
      <c r="AM140" s="25">
        <f>IFERROR(SUM(AJ140:AL142),"")</f>
        <v>329</v>
      </c>
      <c r="AN140" s="25" t="s">
        <v>153</v>
      </c>
      <c r="AO140" s="25" cm="1">
        <f t="array" ref="AO140">SUMPRODUCT((IFERROR((D140:AH140+D141:AH141+D142:AH142),0)&gt;8)*1,IFERROR((D140:AH140+D141:AH141+D142:AH142-8),0))</f>
        <v>90</v>
      </c>
      <c r="AP140" s="25">
        <f>SUM(D140:AH142)-AO140</f>
        <v>239</v>
      </c>
      <c r="AQ140" s="25">
        <f>AM140-AO140-AP140</f>
        <v>0</v>
      </c>
    </row>
    <row r="141" ht="60" spans="1:43">
      <c r="A141" s="96"/>
      <c r="B141" s="96"/>
      <c r="C141" s="96" t="s">
        <v>156</v>
      </c>
      <c r="D141" s="96"/>
      <c r="E141" s="96">
        <v>4</v>
      </c>
      <c r="F141" s="96">
        <v>4</v>
      </c>
      <c r="G141" s="96">
        <v>4</v>
      </c>
      <c r="H141" s="96">
        <v>4</v>
      </c>
      <c r="I141" s="96">
        <v>4</v>
      </c>
      <c r="J141" s="96">
        <v>4</v>
      </c>
      <c r="K141" s="96">
        <v>4</v>
      </c>
      <c r="L141" s="96">
        <v>4</v>
      </c>
      <c r="M141" s="96">
        <v>4</v>
      </c>
      <c r="N141" s="96">
        <v>4</v>
      </c>
      <c r="O141" s="96">
        <v>4</v>
      </c>
      <c r="P141" s="96">
        <v>4</v>
      </c>
      <c r="Q141" s="96">
        <v>4</v>
      </c>
      <c r="R141" s="96">
        <v>4</v>
      </c>
      <c r="S141" s="100">
        <v>4</v>
      </c>
      <c r="T141" s="100">
        <v>4</v>
      </c>
      <c r="U141" s="96">
        <v>4</v>
      </c>
      <c r="V141" s="96">
        <v>4</v>
      </c>
      <c r="W141" s="100">
        <v>4</v>
      </c>
      <c r="X141" s="100">
        <v>4</v>
      </c>
      <c r="Y141" s="100">
        <v>4</v>
      </c>
      <c r="Z141" s="100">
        <v>4</v>
      </c>
      <c r="AA141" s="101">
        <v>4</v>
      </c>
      <c r="AB141" s="100">
        <v>4</v>
      </c>
      <c r="AC141" s="100">
        <v>4</v>
      </c>
      <c r="AD141" s="100">
        <v>4</v>
      </c>
      <c r="AE141" s="100">
        <v>4</v>
      </c>
      <c r="AF141" s="100">
        <v>4</v>
      </c>
      <c r="AG141" s="100">
        <v>4</v>
      </c>
      <c r="AH141" s="100">
        <v>4</v>
      </c>
      <c r="AI141" s="25"/>
      <c r="AJ141" s="25"/>
      <c r="AK141" s="25"/>
      <c r="AL141" s="25"/>
      <c r="AM141" s="25"/>
      <c r="AN141" s="25"/>
      <c r="AO141" s="25"/>
      <c r="AP141" s="25"/>
      <c r="AQ141" s="25"/>
    </row>
    <row r="142" ht="60" spans="1:43">
      <c r="A142" s="96"/>
      <c r="B142" s="96"/>
      <c r="C142" s="96" t="s">
        <v>154</v>
      </c>
      <c r="D142" s="99"/>
      <c r="E142" s="99">
        <v>2</v>
      </c>
      <c r="F142" s="103">
        <v>3</v>
      </c>
      <c r="G142" s="99">
        <v>3</v>
      </c>
      <c r="H142" s="99">
        <v>3</v>
      </c>
      <c r="I142" s="99"/>
      <c r="J142" s="99">
        <v>3</v>
      </c>
      <c r="K142" s="99">
        <v>3</v>
      </c>
      <c r="L142" s="99">
        <v>3</v>
      </c>
      <c r="M142" s="99">
        <v>3</v>
      </c>
      <c r="N142" s="99">
        <v>3</v>
      </c>
      <c r="O142" s="99">
        <v>3</v>
      </c>
      <c r="P142" s="99">
        <v>5.5</v>
      </c>
      <c r="Q142" s="99">
        <v>1</v>
      </c>
      <c r="R142" s="99">
        <v>5</v>
      </c>
      <c r="S142" s="99">
        <v>5</v>
      </c>
      <c r="T142" s="99">
        <v>5</v>
      </c>
      <c r="U142" s="99">
        <v>3</v>
      </c>
      <c r="V142" s="99">
        <v>1</v>
      </c>
      <c r="W142" s="99">
        <v>4</v>
      </c>
      <c r="X142" s="99">
        <v>4</v>
      </c>
      <c r="Y142" s="99">
        <v>3</v>
      </c>
      <c r="Z142" s="99">
        <v>3.5</v>
      </c>
      <c r="AA142" s="101">
        <v>3</v>
      </c>
      <c r="AB142" s="99">
        <v>3</v>
      </c>
      <c r="AC142" s="99">
        <v>3</v>
      </c>
      <c r="AD142" s="99">
        <v>3</v>
      </c>
      <c r="AE142" s="99">
        <v>3</v>
      </c>
      <c r="AF142" s="99">
        <v>3</v>
      </c>
      <c r="AG142" s="99">
        <v>3</v>
      </c>
      <c r="AH142" s="99">
        <v>3</v>
      </c>
      <c r="AI142" s="25"/>
      <c r="AJ142" s="25"/>
      <c r="AK142" s="25"/>
      <c r="AL142" s="25"/>
      <c r="AM142" s="25"/>
      <c r="AN142" s="25"/>
      <c r="AO142" s="25"/>
      <c r="AP142" s="25"/>
      <c r="AQ142" s="25"/>
    </row>
    <row r="143" ht="60" spans="1:43">
      <c r="A143" s="96" t="s">
        <v>59</v>
      </c>
      <c r="B143" s="96" t="s">
        <v>45</v>
      </c>
      <c r="C143" s="96" t="s">
        <v>155</v>
      </c>
      <c r="D143" s="96"/>
      <c r="E143" s="98">
        <v>4</v>
      </c>
      <c r="F143" s="98">
        <v>4</v>
      </c>
      <c r="G143" s="98">
        <v>4</v>
      </c>
      <c r="H143" s="98">
        <v>4</v>
      </c>
      <c r="I143" s="98">
        <v>4</v>
      </c>
      <c r="J143" s="98">
        <v>4</v>
      </c>
      <c r="K143" s="98">
        <v>4</v>
      </c>
      <c r="L143" s="98">
        <v>4</v>
      </c>
      <c r="M143" s="98">
        <v>4</v>
      </c>
      <c r="N143" s="96">
        <v>4</v>
      </c>
      <c r="O143" s="96">
        <v>4</v>
      </c>
      <c r="P143" s="96">
        <v>4</v>
      </c>
      <c r="Q143" s="96">
        <v>4</v>
      </c>
      <c r="R143" s="96">
        <v>4</v>
      </c>
      <c r="S143" s="97" t="s">
        <v>163</v>
      </c>
      <c r="T143" s="97">
        <v>4</v>
      </c>
      <c r="U143" s="96">
        <v>4</v>
      </c>
      <c r="V143" s="96" t="s">
        <v>163</v>
      </c>
      <c r="W143" s="97">
        <v>4</v>
      </c>
      <c r="X143" s="97">
        <v>3</v>
      </c>
      <c r="Y143" s="97">
        <v>4</v>
      </c>
      <c r="Z143" s="97">
        <v>4</v>
      </c>
      <c r="AA143" s="97">
        <v>4</v>
      </c>
      <c r="AB143" s="97">
        <v>4</v>
      </c>
      <c r="AC143" s="97">
        <v>4</v>
      </c>
      <c r="AD143" s="97">
        <v>4</v>
      </c>
      <c r="AE143" s="97">
        <v>4</v>
      </c>
      <c r="AF143" s="97">
        <v>4</v>
      </c>
      <c r="AG143" s="97">
        <v>4</v>
      </c>
      <c r="AH143" s="97">
        <v>4</v>
      </c>
      <c r="AI143" s="25">
        <f>IF(A143="","",COUNTIF(D143:AH144,"&gt;2")/2)</f>
        <v>27.5</v>
      </c>
      <c r="AJ143" s="25" cm="1">
        <f t="array" ref="AJ143">SUMPRODUCT(IFERROR((IFERROR(WEEKDAY($D$3:$AH$3,2),999)&lt;6)*D143:AH144,0))</f>
        <v>161.4</v>
      </c>
      <c r="AK143" s="25" cm="1">
        <f t="array" ref="AK143">SUMPRODUCT((IFERROR(WEEKDAY($D$3:$AH$3,2),999)&lt;6)*D145:AH145)</f>
        <v>50</v>
      </c>
      <c r="AL143" s="25" cm="1">
        <f t="array" ref="AL143">SUMPRODUCT(IFERROR((IFERROR(WEEKDAY($D$3:$AH$3,2),0)&gt;5)*D143:AH145,0))</f>
        <v>77.5</v>
      </c>
      <c r="AM143" s="25">
        <f>IFERROR(SUM(AJ143:AL145),"")</f>
        <v>288.9</v>
      </c>
      <c r="AN143" s="25" t="s">
        <v>153</v>
      </c>
      <c r="AO143" s="25" cm="1">
        <f t="array" ref="AO143">SUMPRODUCT((IFERROR((D143:AH143+D144:AH144+D145:AH145),0)&gt;8)*1,IFERROR((D143:AH143+D144:AH144+D145:AH145-8),0))</f>
        <v>71.5</v>
      </c>
      <c r="AP143" s="25">
        <f>SUM(D143:AH145)-AO143</f>
        <v>217.4</v>
      </c>
      <c r="AQ143" s="25">
        <f>AM143-AO143-AP143</f>
        <v>0</v>
      </c>
    </row>
    <row r="144" ht="60" spans="1:43">
      <c r="A144" s="96"/>
      <c r="B144" s="96"/>
      <c r="C144" s="96" t="s">
        <v>156</v>
      </c>
      <c r="D144" s="96"/>
      <c r="E144" s="98">
        <v>4</v>
      </c>
      <c r="F144" s="98"/>
      <c r="G144" s="98">
        <v>4</v>
      </c>
      <c r="H144" s="98">
        <v>4</v>
      </c>
      <c r="I144" s="98">
        <v>4</v>
      </c>
      <c r="J144" s="98">
        <v>4</v>
      </c>
      <c r="K144" s="98">
        <v>4</v>
      </c>
      <c r="L144" s="98">
        <v>4</v>
      </c>
      <c r="M144" s="98">
        <v>4</v>
      </c>
      <c r="N144" s="96">
        <v>4</v>
      </c>
      <c r="O144" s="96">
        <v>4</v>
      </c>
      <c r="P144" s="96">
        <v>4</v>
      </c>
      <c r="Q144" s="96">
        <v>4</v>
      </c>
      <c r="R144" s="96">
        <v>2.4</v>
      </c>
      <c r="S144" s="100"/>
      <c r="T144" s="100">
        <v>4</v>
      </c>
      <c r="U144" s="96">
        <v>4</v>
      </c>
      <c r="V144" s="96"/>
      <c r="W144" s="100">
        <v>4</v>
      </c>
      <c r="X144" s="100">
        <v>4</v>
      </c>
      <c r="Y144" s="100">
        <v>4</v>
      </c>
      <c r="Z144" s="100">
        <v>4</v>
      </c>
      <c r="AA144" s="100">
        <v>4</v>
      </c>
      <c r="AB144" s="100">
        <v>4</v>
      </c>
      <c r="AC144" s="100">
        <v>4</v>
      </c>
      <c r="AD144" s="100">
        <v>4</v>
      </c>
      <c r="AE144" s="100">
        <v>4</v>
      </c>
      <c r="AF144" s="100">
        <v>4</v>
      </c>
      <c r="AG144" s="100">
        <v>4</v>
      </c>
      <c r="AH144" s="100">
        <v>4</v>
      </c>
      <c r="AI144" s="25"/>
      <c r="AJ144" s="25"/>
      <c r="AK144" s="25"/>
      <c r="AL144" s="25"/>
      <c r="AM144" s="25"/>
      <c r="AN144" s="25"/>
      <c r="AO144" s="25"/>
      <c r="AP144" s="25"/>
      <c r="AQ144" s="25"/>
    </row>
    <row r="145" ht="60" spans="1:43">
      <c r="A145" s="96"/>
      <c r="B145" s="96"/>
      <c r="C145" s="96" t="s">
        <v>154</v>
      </c>
      <c r="D145" s="99"/>
      <c r="E145" s="101"/>
      <c r="F145" s="98"/>
      <c r="G145" s="98">
        <v>1</v>
      </c>
      <c r="H145" s="98">
        <v>3.5</v>
      </c>
      <c r="I145" s="98"/>
      <c r="J145" s="98">
        <v>3</v>
      </c>
      <c r="K145" s="98">
        <v>5</v>
      </c>
      <c r="L145" s="98">
        <v>2</v>
      </c>
      <c r="M145" s="98">
        <v>3</v>
      </c>
      <c r="N145" s="96">
        <v>6</v>
      </c>
      <c r="O145" s="96">
        <v>4</v>
      </c>
      <c r="P145" s="96">
        <v>1</v>
      </c>
      <c r="Q145" s="96">
        <v>2</v>
      </c>
      <c r="R145" s="96"/>
      <c r="S145" s="96"/>
      <c r="T145" s="96">
        <v>2</v>
      </c>
      <c r="U145" s="96">
        <v>1</v>
      </c>
      <c r="V145" s="96"/>
      <c r="W145" s="96">
        <v>4</v>
      </c>
      <c r="X145" s="96"/>
      <c r="Y145" s="96">
        <v>5</v>
      </c>
      <c r="Z145" s="96">
        <v>2</v>
      </c>
      <c r="AA145" s="96">
        <v>7</v>
      </c>
      <c r="AB145" s="96">
        <v>3</v>
      </c>
      <c r="AC145" s="96">
        <v>3</v>
      </c>
      <c r="AD145" s="99">
        <v>3</v>
      </c>
      <c r="AE145" s="99">
        <v>3</v>
      </c>
      <c r="AF145" s="99">
        <v>3</v>
      </c>
      <c r="AG145" s="99">
        <v>3</v>
      </c>
      <c r="AH145" s="99">
        <v>2</v>
      </c>
      <c r="AI145" s="25"/>
      <c r="AJ145" s="25"/>
      <c r="AK145" s="25"/>
      <c r="AL145" s="25"/>
      <c r="AM145" s="25"/>
      <c r="AN145" s="25"/>
      <c r="AO145" s="25"/>
      <c r="AP145" s="25"/>
      <c r="AQ145" s="25"/>
    </row>
    <row r="146" ht="60" spans="1:43">
      <c r="A146" s="96" t="s">
        <v>46</v>
      </c>
      <c r="B146" s="96" t="s">
        <v>45</v>
      </c>
      <c r="C146" s="96" t="s">
        <v>155</v>
      </c>
      <c r="D146" s="96"/>
      <c r="E146" s="96"/>
      <c r="F146" s="104">
        <v>3</v>
      </c>
      <c r="G146" s="104">
        <v>4</v>
      </c>
      <c r="H146" s="104">
        <v>4</v>
      </c>
      <c r="I146" s="104">
        <v>4</v>
      </c>
      <c r="J146" s="104">
        <v>4</v>
      </c>
      <c r="K146" s="104">
        <v>4</v>
      </c>
      <c r="L146" s="104">
        <v>4</v>
      </c>
      <c r="M146" s="104">
        <v>4</v>
      </c>
      <c r="N146" s="104">
        <v>4</v>
      </c>
      <c r="O146" s="104">
        <v>4</v>
      </c>
      <c r="P146" s="104">
        <v>4</v>
      </c>
      <c r="Q146" s="105">
        <v>4</v>
      </c>
      <c r="R146" s="105">
        <v>4</v>
      </c>
      <c r="S146" s="105">
        <v>4</v>
      </c>
      <c r="T146" s="105">
        <v>4</v>
      </c>
      <c r="U146" s="104">
        <v>4</v>
      </c>
      <c r="V146" s="104">
        <v>4</v>
      </c>
      <c r="W146" s="104">
        <v>4</v>
      </c>
      <c r="X146" s="104">
        <v>4</v>
      </c>
      <c r="Y146" s="104">
        <v>4</v>
      </c>
      <c r="Z146" s="104">
        <v>4</v>
      </c>
      <c r="AA146" s="104">
        <v>4</v>
      </c>
      <c r="AB146" s="104">
        <v>4</v>
      </c>
      <c r="AC146" s="104">
        <v>4</v>
      </c>
      <c r="AD146" s="104">
        <v>4</v>
      </c>
      <c r="AE146" s="104">
        <v>4</v>
      </c>
      <c r="AF146" s="104">
        <v>4</v>
      </c>
      <c r="AG146" s="104">
        <v>4</v>
      </c>
      <c r="AH146" s="104">
        <v>4</v>
      </c>
      <c r="AI146" s="25">
        <f>IF(A146="","",COUNTIF(D146:AH147,"&gt;2")/2)</f>
        <v>29</v>
      </c>
      <c r="AJ146" s="25" cm="1">
        <f t="array" ref="AJ146">SUMPRODUCT(IFERROR((IFERROR(WEEKDAY($D$3:$AH$3,2),999)&lt;6)*D146:AH147,0))</f>
        <v>167</v>
      </c>
      <c r="AK146" s="25" cm="1">
        <f t="array" ref="AK146">SUMPRODUCT((IFERROR(WEEKDAY($D$3:$AH$3,2),999)&lt;6)*D148:AH148)</f>
        <v>95.5</v>
      </c>
      <c r="AL146" s="25" cm="1">
        <f t="array" ref="AL146">SUMPRODUCT(IFERROR((IFERROR(WEEKDAY($D$3:$AH$3,2),0)&gt;5)*D146:AH148,0))</f>
        <v>96</v>
      </c>
      <c r="AM146" s="25">
        <f>IFERROR(SUM(AJ146:AL148),"")</f>
        <v>358.5</v>
      </c>
      <c r="AN146" s="25" t="s">
        <v>153</v>
      </c>
      <c r="AO146" s="25" cm="1">
        <f t="array" ref="AO146">SUMPRODUCT((IFERROR((D146:AH146+D147:AH147+D148:AH148),0)&gt;8)*1,IFERROR((D146:AH146+D147:AH147+D148:AH148-8),0))</f>
        <v>126.5</v>
      </c>
      <c r="AP146" s="25">
        <f>SUM(D146:AH148)-AO146</f>
        <v>232</v>
      </c>
      <c r="AQ146" s="25">
        <f>AM146-AO146-AP146</f>
        <v>0</v>
      </c>
    </row>
    <row r="147" ht="60" spans="1:43">
      <c r="A147" s="96"/>
      <c r="B147" s="96"/>
      <c r="C147" s="96" t="s">
        <v>156</v>
      </c>
      <c r="D147" s="96"/>
      <c r="E147" s="96"/>
      <c r="F147" s="104">
        <v>4</v>
      </c>
      <c r="G147" s="104">
        <v>4</v>
      </c>
      <c r="H147" s="104">
        <v>4</v>
      </c>
      <c r="I147" s="104">
        <v>4</v>
      </c>
      <c r="J147" s="104">
        <v>4</v>
      </c>
      <c r="K147" s="104">
        <v>4</v>
      </c>
      <c r="L147" s="104">
        <v>4</v>
      </c>
      <c r="M147" s="104">
        <v>4</v>
      </c>
      <c r="N147" s="104">
        <v>4</v>
      </c>
      <c r="O147" s="104">
        <v>4</v>
      </c>
      <c r="P147" s="104">
        <v>4</v>
      </c>
      <c r="Q147" s="105">
        <v>4</v>
      </c>
      <c r="R147" s="105">
        <v>4</v>
      </c>
      <c r="S147" s="106">
        <v>4</v>
      </c>
      <c r="T147" s="106">
        <v>4</v>
      </c>
      <c r="U147" s="104">
        <v>4</v>
      </c>
      <c r="V147" s="104">
        <v>4</v>
      </c>
      <c r="W147" s="104">
        <v>4</v>
      </c>
      <c r="X147" s="104">
        <v>4</v>
      </c>
      <c r="Y147" s="107">
        <v>4</v>
      </c>
      <c r="Z147" s="107">
        <v>4</v>
      </c>
      <c r="AA147" s="107">
        <v>4</v>
      </c>
      <c r="AB147" s="107">
        <v>4</v>
      </c>
      <c r="AC147" s="107">
        <v>4</v>
      </c>
      <c r="AD147" s="107">
        <v>4</v>
      </c>
      <c r="AE147" s="107">
        <v>4</v>
      </c>
      <c r="AF147" s="107">
        <v>4</v>
      </c>
      <c r="AG147" s="107">
        <v>4</v>
      </c>
      <c r="AH147" s="107">
        <v>4</v>
      </c>
      <c r="AI147" s="25"/>
      <c r="AJ147" s="25"/>
      <c r="AK147" s="25"/>
      <c r="AL147" s="25"/>
      <c r="AM147" s="25"/>
      <c r="AN147" s="25"/>
      <c r="AO147" s="25"/>
      <c r="AP147" s="25"/>
      <c r="AQ147" s="25"/>
    </row>
    <row r="148" ht="60" spans="1:43">
      <c r="A148" s="96"/>
      <c r="B148" s="96"/>
      <c r="C148" s="96" t="s">
        <v>154</v>
      </c>
      <c r="D148" s="99"/>
      <c r="E148" s="99"/>
      <c r="F148" s="108">
        <v>14.5</v>
      </c>
      <c r="G148" s="107">
        <v>4</v>
      </c>
      <c r="H148" s="107">
        <v>4</v>
      </c>
      <c r="I148" s="107">
        <v>4</v>
      </c>
      <c r="J148" s="107">
        <v>4</v>
      </c>
      <c r="K148" s="107">
        <v>4</v>
      </c>
      <c r="L148" s="107">
        <v>4</v>
      </c>
      <c r="M148" s="107">
        <v>4</v>
      </c>
      <c r="N148" s="107">
        <v>4</v>
      </c>
      <c r="O148" s="107">
        <v>4</v>
      </c>
      <c r="P148" s="107">
        <v>5</v>
      </c>
      <c r="Q148" s="106">
        <v>4</v>
      </c>
      <c r="R148" s="106">
        <v>4</v>
      </c>
      <c r="S148" s="106">
        <v>4</v>
      </c>
      <c r="T148" s="106">
        <v>4</v>
      </c>
      <c r="U148" s="107">
        <v>4</v>
      </c>
      <c r="V148" s="107">
        <v>4</v>
      </c>
      <c r="W148" s="107">
        <v>4</v>
      </c>
      <c r="X148" s="107">
        <v>4</v>
      </c>
      <c r="Y148" s="107">
        <v>4</v>
      </c>
      <c r="Z148" s="107">
        <v>4</v>
      </c>
      <c r="AA148" s="107">
        <v>4</v>
      </c>
      <c r="AB148" s="107">
        <v>4</v>
      </c>
      <c r="AC148" s="107">
        <v>4</v>
      </c>
      <c r="AD148" s="104">
        <v>4</v>
      </c>
      <c r="AE148" s="107">
        <v>4</v>
      </c>
      <c r="AF148" s="104">
        <v>4</v>
      </c>
      <c r="AG148" s="107">
        <v>4</v>
      </c>
      <c r="AH148" s="104">
        <v>4</v>
      </c>
      <c r="AI148" s="25"/>
      <c r="AJ148" s="25"/>
      <c r="AK148" s="25"/>
      <c r="AL148" s="25"/>
      <c r="AM148" s="25"/>
      <c r="AN148" s="25"/>
      <c r="AO148" s="25"/>
      <c r="AP148" s="25"/>
      <c r="AQ148" s="25"/>
    </row>
    <row r="149" ht="60" spans="1:43">
      <c r="A149" s="96" t="s">
        <v>83</v>
      </c>
      <c r="B149" s="96" t="s">
        <v>45</v>
      </c>
      <c r="C149" s="96" t="s">
        <v>155</v>
      </c>
      <c r="D149" s="96"/>
      <c r="E149" s="96"/>
      <c r="F149" s="96">
        <v>4</v>
      </c>
      <c r="G149" s="104">
        <v>4</v>
      </c>
      <c r="H149" s="104"/>
      <c r="I149" s="104">
        <v>4</v>
      </c>
      <c r="J149" s="104">
        <v>4</v>
      </c>
      <c r="K149" s="104">
        <v>4</v>
      </c>
      <c r="L149" s="104">
        <v>4</v>
      </c>
      <c r="M149" s="104">
        <v>4</v>
      </c>
      <c r="N149" s="104">
        <v>4</v>
      </c>
      <c r="O149" s="104" t="s">
        <v>163</v>
      </c>
      <c r="P149" s="104">
        <v>4</v>
      </c>
      <c r="Q149" s="104">
        <v>4</v>
      </c>
      <c r="R149" s="104">
        <v>4</v>
      </c>
      <c r="S149" s="104">
        <v>4</v>
      </c>
      <c r="T149" s="104">
        <v>4</v>
      </c>
      <c r="U149" s="104">
        <v>4</v>
      </c>
      <c r="V149" s="98">
        <v>4</v>
      </c>
      <c r="W149" s="104">
        <v>4</v>
      </c>
      <c r="X149" s="104">
        <v>4</v>
      </c>
      <c r="Y149" s="104">
        <v>4</v>
      </c>
      <c r="Z149" s="104">
        <v>4</v>
      </c>
      <c r="AA149" s="104">
        <v>4</v>
      </c>
      <c r="AB149" s="104">
        <v>4</v>
      </c>
      <c r="AC149" s="104">
        <v>4</v>
      </c>
      <c r="AD149" s="104">
        <v>4</v>
      </c>
      <c r="AE149" s="96" t="s">
        <v>163</v>
      </c>
      <c r="AF149" s="96" t="s">
        <v>163</v>
      </c>
      <c r="AG149" s="96" t="s">
        <v>163</v>
      </c>
      <c r="AH149" s="96" t="s">
        <v>163</v>
      </c>
      <c r="AI149" s="25">
        <f>IF(A149="","",COUNTIF(D149:AH150,"&gt;2")/2)</f>
        <v>22.5</v>
      </c>
      <c r="AJ149" s="25" cm="1">
        <f t="array" ref="AJ149">SUMPRODUCT(IFERROR((IFERROR(WEEKDAY($D$3:$AH$3,2),999)&lt;6)*D149:AH150,0))</f>
        <v>135</v>
      </c>
      <c r="AK149" s="25" cm="1">
        <f t="array" ref="AK149">SUMPRODUCT((IFERROR(WEEKDAY($D$3:$AH$3,2),999)&lt;6)*D151:AH151)</f>
        <v>64</v>
      </c>
      <c r="AL149" s="25" cm="1">
        <f t="array" ref="AL149">SUMPRODUCT(IFERROR((IFERROR(WEEKDAY($D$3:$AH$3,2),0)&gt;5)*D149:AH151,0))</f>
        <v>82</v>
      </c>
      <c r="AM149" s="25">
        <f>IFERROR(SUM(AJ149:AL151),"")</f>
        <v>281</v>
      </c>
      <c r="AN149" s="25" t="s">
        <v>153</v>
      </c>
      <c r="AO149" s="25" cm="1">
        <f t="array" ref="AO149">SUMPRODUCT((IFERROR((D149:AH149+D150:AH150+D151:AH151),0)&gt;8)*1,IFERROR((D149:AH149+D150:AH150+D151:AH151-8),0))</f>
        <v>92</v>
      </c>
      <c r="AP149" s="25">
        <f>SUM(D149:AH151)-AO149</f>
        <v>189</v>
      </c>
      <c r="AQ149" s="25">
        <f>AM149-AO149-AP149</f>
        <v>0</v>
      </c>
    </row>
    <row r="150" ht="60" spans="1:43">
      <c r="A150" s="96"/>
      <c r="B150" s="96"/>
      <c r="C150" s="96" t="s">
        <v>156</v>
      </c>
      <c r="D150" s="96"/>
      <c r="E150" s="96"/>
      <c r="F150" s="96">
        <v>3</v>
      </c>
      <c r="G150" s="104"/>
      <c r="H150" s="104"/>
      <c r="I150" s="104">
        <v>4</v>
      </c>
      <c r="J150" s="104">
        <v>4</v>
      </c>
      <c r="K150" s="104">
        <v>4</v>
      </c>
      <c r="L150" s="104">
        <v>4</v>
      </c>
      <c r="M150" s="104">
        <v>4</v>
      </c>
      <c r="N150" s="104">
        <v>4</v>
      </c>
      <c r="O150" s="104"/>
      <c r="P150" s="104">
        <v>4</v>
      </c>
      <c r="Q150" s="104">
        <v>4</v>
      </c>
      <c r="R150" s="104">
        <v>4</v>
      </c>
      <c r="S150" s="107">
        <v>4</v>
      </c>
      <c r="T150" s="107">
        <v>4</v>
      </c>
      <c r="U150" s="104">
        <v>4</v>
      </c>
      <c r="V150" s="98">
        <v>4</v>
      </c>
      <c r="W150" s="104">
        <v>4</v>
      </c>
      <c r="X150" s="104">
        <v>4</v>
      </c>
      <c r="Y150" s="107">
        <v>4</v>
      </c>
      <c r="Z150" s="107">
        <v>4</v>
      </c>
      <c r="AA150" s="107">
        <v>4</v>
      </c>
      <c r="AB150" s="107">
        <v>4</v>
      </c>
      <c r="AC150" s="107">
        <v>4</v>
      </c>
      <c r="AD150" s="107">
        <v>4</v>
      </c>
      <c r="AE150" s="96"/>
      <c r="AF150" s="96"/>
      <c r="AG150" s="96"/>
      <c r="AH150" s="96"/>
      <c r="AI150" s="25"/>
      <c r="AJ150" s="25"/>
      <c r="AK150" s="25"/>
      <c r="AL150" s="25"/>
      <c r="AM150" s="25"/>
      <c r="AN150" s="25"/>
      <c r="AO150" s="25"/>
      <c r="AP150" s="25"/>
      <c r="AQ150" s="25"/>
    </row>
    <row r="151" ht="60" spans="1:43">
      <c r="A151" s="96"/>
      <c r="B151" s="96"/>
      <c r="C151" s="96" t="s">
        <v>154</v>
      </c>
      <c r="D151" s="99"/>
      <c r="E151" s="99"/>
      <c r="F151" s="103"/>
      <c r="G151" s="107">
        <v>12</v>
      </c>
      <c r="H151" s="107">
        <v>6</v>
      </c>
      <c r="I151" s="107">
        <v>4</v>
      </c>
      <c r="J151" s="107">
        <v>4</v>
      </c>
      <c r="K151" s="107">
        <v>4</v>
      </c>
      <c r="L151" s="107">
        <v>4</v>
      </c>
      <c r="M151" s="107">
        <v>4</v>
      </c>
      <c r="N151" s="107">
        <v>4</v>
      </c>
      <c r="O151" s="99"/>
      <c r="P151" s="107">
        <v>4</v>
      </c>
      <c r="Q151" s="107">
        <v>4</v>
      </c>
      <c r="R151" s="107">
        <v>4</v>
      </c>
      <c r="S151" s="107">
        <v>4</v>
      </c>
      <c r="T151" s="107">
        <v>4</v>
      </c>
      <c r="U151" s="107">
        <v>4</v>
      </c>
      <c r="V151" s="101">
        <v>4</v>
      </c>
      <c r="W151" s="107">
        <v>4</v>
      </c>
      <c r="X151" s="107">
        <v>4</v>
      </c>
      <c r="Y151" s="107">
        <v>4</v>
      </c>
      <c r="Z151" s="107">
        <v>4</v>
      </c>
      <c r="AA151" s="107">
        <v>4</v>
      </c>
      <c r="AB151" s="107">
        <v>4</v>
      </c>
      <c r="AC151" s="107">
        <v>4</v>
      </c>
      <c r="AD151" s="104">
        <v>4</v>
      </c>
      <c r="AE151" s="99"/>
      <c r="AF151" s="99"/>
      <c r="AG151" s="99"/>
      <c r="AH151" s="96"/>
      <c r="AI151" s="25"/>
      <c r="AJ151" s="25"/>
      <c r="AK151" s="25"/>
      <c r="AL151" s="25"/>
      <c r="AM151" s="25"/>
      <c r="AN151" s="25"/>
      <c r="AO151" s="25"/>
      <c r="AP151" s="25"/>
      <c r="AQ151" s="25"/>
    </row>
    <row r="152" ht="60" spans="1:43">
      <c r="A152" s="96" t="s">
        <v>92</v>
      </c>
      <c r="B152" s="96" t="s">
        <v>45</v>
      </c>
      <c r="C152" s="96" t="s">
        <v>155</v>
      </c>
      <c r="D152" s="96"/>
      <c r="E152" s="96">
        <v>4</v>
      </c>
      <c r="F152" s="96">
        <v>4</v>
      </c>
      <c r="G152" s="96">
        <v>4</v>
      </c>
      <c r="H152" s="96">
        <v>4</v>
      </c>
      <c r="I152" s="96">
        <v>4</v>
      </c>
      <c r="J152" s="96">
        <v>4</v>
      </c>
      <c r="K152" s="104">
        <v>4</v>
      </c>
      <c r="L152" s="104">
        <v>4</v>
      </c>
      <c r="M152" s="104">
        <v>4</v>
      </c>
      <c r="N152" s="104">
        <v>4</v>
      </c>
      <c r="O152" s="104">
        <v>4</v>
      </c>
      <c r="P152" s="104">
        <v>4</v>
      </c>
      <c r="Q152" s="104">
        <v>4</v>
      </c>
      <c r="R152" s="104">
        <v>4</v>
      </c>
      <c r="S152" s="104">
        <v>4</v>
      </c>
      <c r="T152" s="104">
        <v>4</v>
      </c>
      <c r="U152" s="104">
        <v>4</v>
      </c>
      <c r="V152" s="104">
        <v>4</v>
      </c>
      <c r="W152" s="97">
        <v>4</v>
      </c>
      <c r="X152" s="97">
        <v>4</v>
      </c>
      <c r="Y152" s="97">
        <v>4</v>
      </c>
      <c r="Z152" s="97">
        <v>4</v>
      </c>
      <c r="AA152" s="97">
        <v>4</v>
      </c>
      <c r="AB152" s="97">
        <v>4</v>
      </c>
      <c r="AC152" s="97">
        <v>4</v>
      </c>
      <c r="AD152" s="97">
        <v>4</v>
      </c>
      <c r="AE152" s="96"/>
      <c r="AF152" s="96"/>
      <c r="AG152" s="97">
        <v>4</v>
      </c>
      <c r="AH152" s="97">
        <v>4</v>
      </c>
      <c r="AI152" s="25">
        <f>IF(A152="","",COUNTIF(D152:AH153,"&gt;2")/2)</f>
        <v>28</v>
      </c>
      <c r="AJ152" s="25" cm="1">
        <f t="array" ref="AJ152">SUMPRODUCT(IFERROR((IFERROR(WEEKDAY($D$3:$AH$3,2),999)&lt;6)*D152:AH153,0))</f>
        <v>158</v>
      </c>
      <c r="AK152" s="25" cm="1">
        <f t="array" ref="AK152">SUMPRODUCT((IFERROR(WEEKDAY($D$3:$AH$3,2),999)&lt;6)*D154:AH154)</f>
        <v>60</v>
      </c>
      <c r="AL152" s="25" cm="1">
        <f t="array" ref="AL152">SUMPRODUCT(IFERROR((IFERROR(WEEKDAY($D$3:$AH$3,2),0)&gt;5)*D152:AH154,0))</f>
        <v>94</v>
      </c>
      <c r="AM152" s="25">
        <f>IFERROR(SUM(AJ152:AL154),"")</f>
        <v>312</v>
      </c>
      <c r="AN152" s="25" t="s">
        <v>153</v>
      </c>
      <c r="AO152" s="25" cm="1">
        <f t="array" ref="AO152">SUMPRODUCT((IFERROR((D152:AH152+D153:AH153+D154:AH154),0)&gt;8)*1,IFERROR((D152:AH152+D153:AH153+D154:AH154-8),0))</f>
        <v>90</v>
      </c>
      <c r="AP152" s="25">
        <f>SUM(D152:AH154)-AO152</f>
        <v>222</v>
      </c>
      <c r="AQ152" s="25">
        <f>AM152-AO152-AP152</f>
        <v>0</v>
      </c>
    </row>
    <row r="153" ht="60" spans="1:43">
      <c r="A153" s="96"/>
      <c r="B153" s="96"/>
      <c r="C153" s="96" t="s">
        <v>156</v>
      </c>
      <c r="D153" s="96"/>
      <c r="E153" s="96">
        <v>4</v>
      </c>
      <c r="F153" s="96">
        <v>4</v>
      </c>
      <c r="G153" s="96">
        <v>4</v>
      </c>
      <c r="H153" s="96">
        <v>4</v>
      </c>
      <c r="I153" s="96">
        <v>4</v>
      </c>
      <c r="J153" s="96">
        <v>4</v>
      </c>
      <c r="K153" s="104">
        <v>4</v>
      </c>
      <c r="L153" s="104">
        <v>4</v>
      </c>
      <c r="M153" s="104">
        <v>4</v>
      </c>
      <c r="N153" s="104">
        <v>4</v>
      </c>
      <c r="O153" s="104">
        <v>4</v>
      </c>
      <c r="P153" s="104">
        <v>4</v>
      </c>
      <c r="Q153" s="104">
        <v>4</v>
      </c>
      <c r="R153" s="104">
        <v>4</v>
      </c>
      <c r="S153" s="107">
        <v>4</v>
      </c>
      <c r="T153" s="107">
        <v>4</v>
      </c>
      <c r="U153" s="104">
        <v>4</v>
      </c>
      <c r="V153" s="104">
        <v>4</v>
      </c>
      <c r="W153" s="100">
        <v>3</v>
      </c>
      <c r="X153" s="100">
        <v>3</v>
      </c>
      <c r="Y153" s="100">
        <v>4</v>
      </c>
      <c r="Z153" s="100">
        <v>4</v>
      </c>
      <c r="AA153" s="100">
        <v>4</v>
      </c>
      <c r="AB153" s="100">
        <v>4</v>
      </c>
      <c r="AC153" s="100">
        <v>4</v>
      </c>
      <c r="AD153" s="100">
        <v>4</v>
      </c>
      <c r="AE153" s="96"/>
      <c r="AF153" s="96"/>
      <c r="AG153" s="100">
        <v>4</v>
      </c>
      <c r="AH153" s="100">
        <v>4</v>
      </c>
      <c r="AI153" s="25"/>
      <c r="AJ153" s="25"/>
      <c r="AK153" s="25"/>
      <c r="AL153" s="25"/>
      <c r="AM153" s="25"/>
      <c r="AN153" s="25"/>
      <c r="AO153" s="25"/>
      <c r="AP153" s="25"/>
      <c r="AQ153" s="25"/>
    </row>
    <row r="154" ht="60" spans="1:43">
      <c r="A154" s="96"/>
      <c r="B154" s="96"/>
      <c r="C154" s="96" t="s">
        <v>154</v>
      </c>
      <c r="D154" s="99"/>
      <c r="E154" s="99">
        <v>2</v>
      </c>
      <c r="F154" s="103">
        <v>3</v>
      </c>
      <c r="G154" s="99">
        <v>5</v>
      </c>
      <c r="H154" s="99">
        <v>3</v>
      </c>
      <c r="I154" s="99"/>
      <c r="J154" s="99">
        <v>6</v>
      </c>
      <c r="K154" s="107">
        <v>3</v>
      </c>
      <c r="L154" s="107">
        <v>3</v>
      </c>
      <c r="M154" s="107">
        <v>4</v>
      </c>
      <c r="N154" s="107">
        <v>4</v>
      </c>
      <c r="O154" s="107">
        <v>4</v>
      </c>
      <c r="P154" s="107">
        <v>5</v>
      </c>
      <c r="Q154" s="107">
        <v>4</v>
      </c>
      <c r="R154" s="107">
        <v>4</v>
      </c>
      <c r="S154" s="107">
        <v>4</v>
      </c>
      <c r="T154" s="107">
        <v>4</v>
      </c>
      <c r="U154" s="104">
        <v>4</v>
      </c>
      <c r="V154" s="104">
        <v>4</v>
      </c>
      <c r="W154" s="99"/>
      <c r="X154" s="99"/>
      <c r="Y154" s="99">
        <v>3</v>
      </c>
      <c r="Z154" s="99">
        <v>3</v>
      </c>
      <c r="AA154" s="99">
        <v>3</v>
      </c>
      <c r="AB154" s="99">
        <v>3</v>
      </c>
      <c r="AC154" s="99">
        <v>3</v>
      </c>
      <c r="AD154" s="99">
        <v>3</v>
      </c>
      <c r="AE154" s="99"/>
      <c r="AF154" s="99"/>
      <c r="AG154" s="99">
        <v>3</v>
      </c>
      <c r="AH154" s="99">
        <v>3</v>
      </c>
      <c r="AI154" s="25"/>
      <c r="AJ154" s="25"/>
      <c r="AK154" s="25"/>
      <c r="AL154" s="25"/>
      <c r="AM154" s="25"/>
      <c r="AN154" s="25"/>
      <c r="AO154" s="25"/>
      <c r="AP154" s="25"/>
      <c r="AQ154" s="25"/>
    </row>
    <row r="155" ht="60" spans="1:43">
      <c r="A155" s="96" t="s">
        <v>68</v>
      </c>
      <c r="B155" s="96" t="s">
        <v>45</v>
      </c>
      <c r="C155" s="96" t="s">
        <v>155</v>
      </c>
      <c r="D155" s="96"/>
      <c r="E155" s="96"/>
      <c r="F155" s="96"/>
      <c r="G155" s="96">
        <v>4</v>
      </c>
      <c r="H155" s="96">
        <v>4</v>
      </c>
      <c r="I155" s="96">
        <v>4</v>
      </c>
      <c r="J155" s="96"/>
      <c r="K155" s="96">
        <v>4</v>
      </c>
      <c r="L155" s="96"/>
      <c r="M155" s="96">
        <v>4</v>
      </c>
      <c r="N155" s="96">
        <v>4</v>
      </c>
      <c r="O155" s="97">
        <v>4</v>
      </c>
      <c r="P155" s="97">
        <v>4</v>
      </c>
      <c r="Q155" s="96">
        <v>4</v>
      </c>
      <c r="R155" s="96">
        <v>4</v>
      </c>
      <c r="S155" s="97" t="s">
        <v>164</v>
      </c>
      <c r="T155" s="97"/>
      <c r="U155" s="96"/>
      <c r="V155" s="96"/>
      <c r="W155" s="96"/>
      <c r="X155" s="96"/>
      <c r="Y155" s="96"/>
      <c r="Z155" s="96"/>
      <c r="AA155" s="96"/>
      <c r="AB155" s="96"/>
      <c r="AC155" s="96"/>
      <c r="AD155" s="96"/>
      <c r="AE155" s="96"/>
      <c r="AF155" s="96"/>
      <c r="AG155" s="96"/>
      <c r="AH155" s="96"/>
      <c r="AI155" s="25">
        <f>IF(A155="","",COUNTIF(D155:AH156,"&gt;2")/2)</f>
        <v>10</v>
      </c>
      <c r="AJ155" s="25" cm="1">
        <f t="array" ref="AJ155">SUMPRODUCT(IFERROR((IFERROR(WEEKDAY($D$3:$AH$3,2),999)&lt;6)*D155:AH156,0))</f>
        <v>48</v>
      </c>
      <c r="AK155" s="25" cm="1">
        <f t="array" ref="AK155">SUMPRODUCT((IFERROR(WEEKDAY($D$3:$AH$3,2),999)&lt;6)*D157:AH157)</f>
        <v>15.5</v>
      </c>
      <c r="AL155" s="25" cm="1">
        <f t="array" ref="AL155">SUMPRODUCT(IFERROR((IFERROR(WEEKDAY($D$3:$AH$3,2),0)&gt;5)*D155:AH157,0))</f>
        <v>41</v>
      </c>
      <c r="AM155" s="25">
        <f>IFERROR(SUM(AJ155:AL157),"")</f>
        <v>104.5</v>
      </c>
      <c r="AN155" s="25" t="s">
        <v>153</v>
      </c>
      <c r="AO155" s="25" cm="1">
        <f t="array" ref="AO155">SUMPRODUCT((IFERROR((D155:AH155+D156:AH156+D157:AH157),0)&gt;8)*1,IFERROR((D155:AH155+D156:AH156+D157:AH157-8),0))</f>
        <v>24.5</v>
      </c>
      <c r="AP155" s="25">
        <f>SUM(D155:AH157)-AO155</f>
        <v>80</v>
      </c>
      <c r="AQ155" s="25">
        <f>AM155-AO155-AP155</f>
        <v>0</v>
      </c>
    </row>
    <row r="156" ht="60" spans="1:43">
      <c r="A156" s="96"/>
      <c r="B156" s="96"/>
      <c r="C156" s="96" t="s">
        <v>156</v>
      </c>
      <c r="D156" s="96"/>
      <c r="E156" s="96"/>
      <c r="F156" s="96"/>
      <c r="G156" s="96">
        <v>4</v>
      </c>
      <c r="H156" s="96">
        <v>4</v>
      </c>
      <c r="I156" s="96">
        <v>4</v>
      </c>
      <c r="J156" s="96"/>
      <c r="K156" s="96">
        <v>4</v>
      </c>
      <c r="L156" s="96"/>
      <c r="M156" s="96">
        <v>4</v>
      </c>
      <c r="N156" s="96">
        <v>4</v>
      </c>
      <c r="O156" s="97">
        <v>4</v>
      </c>
      <c r="P156" s="97">
        <v>4</v>
      </c>
      <c r="Q156" s="96">
        <v>4</v>
      </c>
      <c r="R156" s="96">
        <v>4</v>
      </c>
      <c r="S156" s="100"/>
      <c r="T156" s="100"/>
      <c r="U156" s="96"/>
      <c r="V156" s="96"/>
      <c r="W156" s="96"/>
      <c r="X156" s="96"/>
      <c r="Y156" s="96"/>
      <c r="Z156" s="96"/>
      <c r="AA156" s="96"/>
      <c r="AB156" s="96"/>
      <c r="AC156" s="96"/>
      <c r="AD156" s="96"/>
      <c r="AE156" s="96"/>
      <c r="AF156" s="96"/>
      <c r="AG156" s="96"/>
      <c r="AH156" s="96"/>
      <c r="AI156" s="25"/>
      <c r="AJ156" s="25"/>
      <c r="AK156" s="25"/>
      <c r="AL156" s="25"/>
      <c r="AM156" s="25"/>
      <c r="AN156" s="25"/>
      <c r="AO156" s="25"/>
      <c r="AP156" s="25"/>
      <c r="AQ156" s="25"/>
    </row>
    <row r="157" ht="60" spans="1:43">
      <c r="A157" s="96"/>
      <c r="B157" s="96"/>
      <c r="C157" s="96" t="s">
        <v>154</v>
      </c>
      <c r="D157" s="99"/>
      <c r="E157" s="99"/>
      <c r="F157" s="109"/>
      <c r="G157" s="99">
        <v>3</v>
      </c>
      <c r="H157" s="99">
        <v>3</v>
      </c>
      <c r="I157" s="99"/>
      <c r="J157" s="99"/>
      <c r="K157" s="99">
        <v>3</v>
      </c>
      <c r="L157" s="99"/>
      <c r="M157" s="99">
        <v>3</v>
      </c>
      <c r="N157" s="99"/>
      <c r="O157" s="99">
        <v>3</v>
      </c>
      <c r="P157" s="99">
        <v>3</v>
      </c>
      <c r="Q157" s="99">
        <v>3</v>
      </c>
      <c r="R157" s="99">
        <v>3.5</v>
      </c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6"/>
      <c r="AI157" s="25"/>
      <c r="AJ157" s="25"/>
      <c r="AK157" s="25"/>
      <c r="AL157" s="25"/>
      <c r="AM157" s="25"/>
      <c r="AN157" s="25"/>
      <c r="AO157" s="25"/>
      <c r="AP157" s="25"/>
      <c r="AQ157" s="25"/>
    </row>
    <row r="158" ht="60" spans="1:43">
      <c r="A158" s="96" t="s">
        <v>69</v>
      </c>
      <c r="B158" s="96" t="s">
        <v>45</v>
      </c>
      <c r="C158" s="96" t="s">
        <v>155</v>
      </c>
      <c r="D158" s="96"/>
      <c r="E158" s="96"/>
      <c r="F158" s="104">
        <v>4</v>
      </c>
      <c r="G158" s="104">
        <v>4</v>
      </c>
      <c r="H158" s="104">
        <v>4</v>
      </c>
      <c r="I158" s="104"/>
      <c r="J158" s="104">
        <v>4</v>
      </c>
      <c r="K158" s="104">
        <v>4</v>
      </c>
      <c r="L158" s="104">
        <v>4</v>
      </c>
      <c r="M158" s="104">
        <v>4</v>
      </c>
      <c r="N158" s="104">
        <v>4</v>
      </c>
      <c r="O158" s="104">
        <v>4</v>
      </c>
      <c r="P158" s="104">
        <v>4</v>
      </c>
      <c r="Q158" s="104">
        <v>4</v>
      </c>
      <c r="R158" s="104"/>
      <c r="S158" s="104">
        <v>4</v>
      </c>
      <c r="T158" s="97" t="s">
        <v>164</v>
      </c>
      <c r="U158" s="96"/>
      <c r="V158" s="96"/>
      <c r="W158" s="96"/>
      <c r="X158" s="96"/>
      <c r="Y158" s="96"/>
      <c r="Z158" s="96"/>
      <c r="AA158" s="96"/>
      <c r="AB158" s="96"/>
      <c r="AC158" s="96"/>
      <c r="AD158" s="96"/>
      <c r="AE158" s="96"/>
      <c r="AF158" s="96"/>
      <c r="AG158" s="96"/>
      <c r="AH158" s="96"/>
      <c r="AI158" s="25">
        <f>IF(A158="","",COUNTIF(D158:AH159,"&gt;2")/2)</f>
        <v>12</v>
      </c>
      <c r="AJ158" s="25" cm="1">
        <f t="array" ref="AJ158">SUMPRODUCT(IFERROR((IFERROR(WEEKDAY($D$3:$AH$3,2),999)&lt;6)*D158:AH159,0))</f>
        <v>64</v>
      </c>
      <c r="AK158" s="25" cm="1">
        <f t="array" ref="AK158">SUMPRODUCT((IFERROR(WEEKDAY($D$3:$AH$3,2),999)&lt;6)*D160:AH160)</f>
        <v>30</v>
      </c>
      <c r="AL158" s="25" cm="1">
        <f t="array" ref="AL158">SUMPRODUCT(IFERROR((IFERROR(WEEKDAY($D$3:$AH$3,2),0)&gt;5)*D158:AH160,0))</f>
        <v>45</v>
      </c>
      <c r="AM158" s="25">
        <f>IFERROR(SUM(AJ158:AL160),"")</f>
        <v>139</v>
      </c>
      <c r="AN158" s="25" t="s">
        <v>153</v>
      </c>
      <c r="AO158" s="25" cm="1">
        <f t="array" ref="AO158">SUMPRODUCT((IFERROR((D158:AH158+D159:AH159+D160:AH160),0)&gt;8)*1,IFERROR((D158:AH158+D159:AH159+D160:AH160-8),0))</f>
        <v>43</v>
      </c>
      <c r="AP158" s="25">
        <f>SUM(D158:AH160)-AO158</f>
        <v>96</v>
      </c>
      <c r="AQ158" s="25">
        <f>AM158-AO158-AP158</f>
        <v>0</v>
      </c>
    </row>
    <row r="159" ht="60" spans="1:43">
      <c r="A159" s="96"/>
      <c r="B159" s="96"/>
      <c r="C159" s="96" t="s">
        <v>156</v>
      </c>
      <c r="D159" s="96"/>
      <c r="E159" s="96"/>
      <c r="F159" s="104">
        <v>4</v>
      </c>
      <c r="G159" s="104">
        <v>4</v>
      </c>
      <c r="H159" s="104">
        <v>4</v>
      </c>
      <c r="I159" s="104"/>
      <c r="J159" s="104">
        <v>4</v>
      </c>
      <c r="K159" s="104">
        <v>4</v>
      </c>
      <c r="L159" s="104">
        <v>4</v>
      </c>
      <c r="M159" s="104">
        <v>4</v>
      </c>
      <c r="N159" s="104">
        <v>4</v>
      </c>
      <c r="O159" s="104">
        <v>4</v>
      </c>
      <c r="P159" s="104">
        <v>4</v>
      </c>
      <c r="Q159" s="104">
        <v>4</v>
      </c>
      <c r="R159" s="104"/>
      <c r="S159" s="107">
        <v>4</v>
      </c>
      <c r="T159" s="100"/>
      <c r="U159" s="96"/>
      <c r="V159" s="96"/>
      <c r="W159" s="96"/>
      <c r="X159" s="96"/>
      <c r="Y159" s="96"/>
      <c r="Z159" s="96"/>
      <c r="AA159" s="96"/>
      <c r="AB159" s="96"/>
      <c r="AC159" s="96"/>
      <c r="AD159" s="96"/>
      <c r="AE159" s="96"/>
      <c r="AF159" s="96"/>
      <c r="AG159" s="96"/>
      <c r="AH159" s="96"/>
      <c r="AI159" s="25"/>
      <c r="AJ159" s="25"/>
      <c r="AK159" s="25"/>
      <c r="AL159" s="25"/>
      <c r="AM159" s="25"/>
      <c r="AN159" s="25"/>
      <c r="AO159" s="25"/>
      <c r="AP159" s="25"/>
      <c r="AQ159" s="25"/>
    </row>
    <row r="160" ht="60" spans="1:43">
      <c r="A160" s="96"/>
      <c r="B160" s="96"/>
      <c r="C160" s="96" t="s">
        <v>154</v>
      </c>
      <c r="D160" s="99"/>
      <c r="E160" s="99"/>
      <c r="F160" s="104">
        <v>4</v>
      </c>
      <c r="G160" s="107">
        <v>4</v>
      </c>
      <c r="H160" s="107">
        <v>3</v>
      </c>
      <c r="I160" s="107"/>
      <c r="J160" s="107">
        <v>4</v>
      </c>
      <c r="K160" s="107">
        <v>3.5</v>
      </c>
      <c r="L160" s="107">
        <v>4</v>
      </c>
      <c r="M160" s="107">
        <v>3.5</v>
      </c>
      <c r="N160" s="107">
        <v>4</v>
      </c>
      <c r="O160" s="107">
        <v>2</v>
      </c>
      <c r="P160" s="107">
        <v>4</v>
      </c>
      <c r="Q160" s="107">
        <v>4</v>
      </c>
      <c r="R160" s="107"/>
      <c r="S160" s="107">
        <v>3</v>
      </c>
      <c r="T160" s="99"/>
      <c r="U160" s="99"/>
      <c r="V160" s="99"/>
      <c r="W160" s="99"/>
      <c r="X160" s="99"/>
      <c r="Y160" s="99"/>
      <c r="Z160" s="99"/>
      <c r="AA160" s="99"/>
      <c r="AB160" s="99"/>
      <c r="AC160" s="99"/>
      <c r="AD160" s="99"/>
      <c r="AE160" s="99"/>
      <c r="AF160" s="99"/>
      <c r="AG160" s="99"/>
      <c r="AH160" s="96"/>
      <c r="AI160" s="25"/>
      <c r="AJ160" s="25"/>
      <c r="AK160" s="25"/>
      <c r="AL160" s="25"/>
      <c r="AM160" s="25"/>
      <c r="AN160" s="25"/>
      <c r="AO160" s="25"/>
      <c r="AP160" s="25"/>
      <c r="AQ160" s="25"/>
    </row>
    <row r="161" ht="60" spans="1:43">
      <c r="A161" s="110" t="s">
        <v>58</v>
      </c>
      <c r="B161" s="96" t="s">
        <v>45</v>
      </c>
      <c r="C161" s="96" t="s">
        <v>155</v>
      </c>
      <c r="D161" s="96"/>
      <c r="E161" s="96"/>
      <c r="F161" s="104">
        <v>4</v>
      </c>
      <c r="G161" s="104"/>
      <c r="H161" s="104">
        <v>4</v>
      </c>
      <c r="I161" s="104"/>
      <c r="J161" s="96">
        <v>4</v>
      </c>
      <c r="K161" s="96">
        <v>4</v>
      </c>
      <c r="L161" s="96">
        <v>4</v>
      </c>
      <c r="M161" s="96"/>
      <c r="N161" s="96">
        <v>4</v>
      </c>
      <c r="O161" s="97">
        <v>4</v>
      </c>
      <c r="P161" s="97">
        <v>4</v>
      </c>
      <c r="Q161" s="96"/>
      <c r="R161" s="96">
        <v>4</v>
      </c>
      <c r="S161" s="97">
        <v>4</v>
      </c>
      <c r="T161" s="97">
        <v>4</v>
      </c>
      <c r="U161" s="96">
        <v>4</v>
      </c>
      <c r="V161" s="96">
        <v>4</v>
      </c>
      <c r="W161" s="97">
        <v>4</v>
      </c>
      <c r="X161" s="97"/>
      <c r="Y161" s="97"/>
      <c r="Z161" s="97"/>
      <c r="AA161" s="97"/>
      <c r="AB161" s="97">
        <v>4</v>
      </c>
      <c r="AC161" s="97">
        <v>4</v>
      </c>
      <c r="AD161" s="97">
        <v>4</v>
      </c>
      <c r="AE161" s="97">
        <v>4</v>
      </c>
      <c r="AF161" s="97">
        <v>4</v>
      </c>
      <c r="AG161" s="97">
        <v>2.5</v>
      </c>
      <c r="AH161" s="97">
        <v>4</v>
      </c>
      <c r="AI161" s="25">
        <f>IF(A161="","",COUNTIF(D161:AH162,"&gt;2")/2)</f>
        <v>21</v>
      </c>
      <c r="AJ161" s="25" cm="1">
        <f t="array" ref="AJ161">SUMPRODUCT(IFERROR((IFERROR(WEEKDAY($D$3:$AH$3,2),999)&lt;6)*D161:AH162,0))</f>
        <v>110.5</v>
      </c>
      <c r="AK161" s="25" cm="1">
        <f t="array" ref="AK161">SUMPRODUCT((IFERROR(WEEKDAY($D$3:$AH$3,2),999)&lt;6)*D163:AH163)</f>
        <v>40.7</v>
      </c>
      <c r="AL161" s="25" cm="1">
        <f t="array" ref="AL161">SUMPRODUCT(IFERROR((IFERROR(WEEKDAY($D$3:$AH$3,2),0)&gt;5)*D161:AH163,0))</f>
        <v>85</v>
      </c>
      <c r="AM161" s="25">
        <f>IFERROR(SUM(AJ161:AL163),"")</f>
        <v>236.2</v>
      </c>
      <c r="AN161" s="25" t="s">
        <v>153</v>
      </c>
      <c r="AO161" s="25" cm="1">
        <f t="array" ref="AO161">SUMPRODUCT((IFERROR((D161:AH161+D162:AH162+D163:AH163),0)&gt;8)*1,IFERROR((D161:AH161+D162:AH162+D163:AH163-8),0))</f>
        <v>58</v>
      </c>
      <c r="AP161" s="25">
        <f>SUM(D161:AH163)-AO161</f>
        <v>178.2</v>
      </c>
      <c r="AQ161" s="25">
        <f>AM161-AO161-AP161</f>
        <v>0</v>
      </c>
    </row>
    <row r="162" ht="60" spans="1:43">
      <c r="A162" s="111"/>
      <c r="B162" s="96"/>
      <c r="C162" s="96" t="s">
        <v>156</v>
      </c>
      <c r="D162" s="96"/>
      <c r="E162" s="96"/>
      <c r="F162" s="104">
        <v>4</v>
      </c>
      <c r="G162" s="104"/>
      <c r="H162" s="104">
        <v>4</v>
      </c>
      <c r="I162" s="104"/>
      <c r="J162" s="96">
        <v>4</v>
      </c>
      <c r="K162" s="96">
        <v>4</v>
      </c>
      <c r="L162" s="96">
        <v>4</v>
      </c>
      <c r="M162" s="96"/>
      <c r="N162" s="96">
        <v>4</v>
      </c>
      <c r="O162" s="97">
        <v>4</v>
      </c>
      <c r="P162" s="97">
        <v>4</v>
      </c>
      <c r="Q162" s="96"/>
      <c r="R162" s="96">
        <v>4</v>
      </c>
      <c r="S162" s="100">
        <v>4</v>
      </c>
      <c r="T162" s="100">
        <v>4</v>
      </c>
      <c r="U162" s="96">
        <v>4</v>
      </c>
      <c r="V162" s="96">
        <v>4</v>
      </c>
      <c r="W162" s="100">
        <v>4</v>
      </c>
      <c r="X162" s="100"/>
      <c r="Y162" s="96"/>
      <c r="Z162" s="96"/>
      <c r="AA162" s="96"/>
      <c r="AB162" s="100">
        <v>4</v>
      </c>
      <c r="AC162" s="100">
        <v>4</v>
      </c>
      <c r="AD162" s="100">
        <v>4</v>
      </c>
      <c r="AE162" s="100">
        <v>4</v>
      </c>
      <c r="AF162" s="100">
        <v>4</v>
      </c>
      <c r="AG162" s="100">
        <v>4</v>
      </c>
      <c r="AH162" s="100">
        <v>4</v>
      </c>
      <c r="AI162" s="25"/>
      <c r="AJ162" s="25"/>
      <c r="AK162" s="25"/>
      <c r="AL162" s="25"/>
      <c r="AM162" s="25"/>
      <c r="AN162" s="25"/>
      <c r="AO162" s="25"/>
      <c r="AP162" s="25"/>
      <c r="AQ162" s="25"/>
    </row>
    <row r="163" ht="60" spans="1:43">
      <c r="A163" s="112"/>
      <c r="B163" s="96"/>
      <c r="C163" s="96" t="s">
        <v>154</v>
      </c>
      <c r="D163" s="99"/>
      <c r="E163" s="99"/>
      <c r="F163" s="107">
        <v>2.5</v>
      </c>
      <c r="G163" s="107">
        <v>8</v>
      </c>
      <c r="H163" s="107">
        <v>4</v>
      </c>
      <c r="I163" s="107">
        <v>2.2</v>
      </c>
      <c r="J163" s="99"/>
      <c r="K163" s="99">
        <v>4</v>
      </c>
      <c r="L163" s="99">
        <v>4</v>
      </c>
      <c r="M163" s="99"/>
      <c r="N163" s="99">
        <v>3</v>
      </c>
      <c r="O163" s="100">
        <v>2</v>
      </c>
      <c r="P163" s="100">
        <v>2</v>
      </c>
      <c r="Q163" s="99"/>
      <c r="R163" s="99">
        <v>3</v>
      </c>
      <c r="S163" s="96">
        <v>3</v>
      </c>
      <c r="T163" s="96">
        <v>2</v>
      </c>
      <c r="U163" s="96">
        <v>4</v>
      </c>
      <c r="V163" s="96">
        <v>1</v>
      </c>
      <c r="W163" s="96">
        <v>3</v>
      </c>
      <c r="X163" s="96"/>
      <c r="Y163" s="96"/>
      <c r="Z163" s="99"/>
      <c r="AA163" s="99"/>
      <c r="AB163" s="96">
        <v>3.5</v>
      </c>
      <c r="AC163" s="96">
        <v>3.5</v>
      </c>
      <c r="AD163" s="96">
        <v>3</v>
      </c>
      <c r="AE163" s="96">
        <v>3</v>
      </c>
      <c r="AF163" s="96">
        <v>3</v>
      </c>
      <c r="AG163" s="96">
        <v>3</v>
      </c>
      <c r="AH163" s="96">
        <v>3</v>
      </c>
      <c r="AI163" s="25"/>
      <c r="AJ163" s="25"/>
      <c r="AK163" s="25"/>
      <c r="AL163" s="25"/>
      <c r="AM163" s="25"/>
      <c r="AN163" s="25"/>
      <c r="AO163" s="25"/>
      <c r="AP163" s="25"/>
      <c r="AQ163" s="25"/>
    </row>
    <row r="164" ht="60" spans="1:43">
      <c r="A164" s="110" t="s">
        <v>70</v>
      </c>
      <c r="B164" s="96" t="s">
        <v>45</v>
      </c>
      <c r="C164" s="96" t="s">
        <v>155</v>
      </c>
      <c r="D164" s="96">
        <v>4</v>
      </c>
      <c r="E164" s="96"/>
      <c r="F164" s="96">
        <v>4</v>
      </c>
      <c r="G164" s="96">
        <v>4</v>
      </c>
      <c r="H164" s="96">
        <v>4</v>
      </c>
      <c r="I164" s="96"/>
      <c r="J164" s="96"/>
      <c r="K164" s="96">
        <v>4</v>
      </c>
      <c r="L164" s="96">
        <v>4</v>
      </c>
      <c r="M164" s="96" t="s">
        <v>164</v>
      </c>
      <c r="N164" s="96"/>
      <c r="O164" s="104"/>
      <c r="P164" s="104"/>
      <c r="Q164" s="96"/>
      <c r="R164" s="96"/>
      <c r="S164" s="97"/>
      <c r="T164" s="97"/>
      <c r="U164" s="96"/>
      <c r="V164" s="96"/>
      <c r="W164" s="96"/>
      <c r="X164" s="96"/>
      <c r="Y164" s="96"/>
      <c r="Z164" s="96"/>
      <c r="AA164" s="96"/>
      <c r="AB164" s="96"/>
      <c r="AC164" s="96"/>
      <c r="AD164" s="96"/>
      <c r="AE164" s="96"/>
      <c r="AF164" s="96"/>
      <c r="AG164" s="96"/>
      <c r="AH164" s="99"/>
      <c r="AI164" s="25">
        <f>IF(A164="","",COUNTIF(D164:AH165,"&gt;2")/2)</f>
        <v>6</v>
      </c>
      <c r="AJ164" s="25" cm="1">
        <f t="array" ref="AJ164">SUMPRODUCT(IFERROR((IFERROR(WEEKDAY($D$3:$AH$3,2),999)&lt;6)*D164:AH165,0))</f>
        <v>32</v>
      </c>
      <c r="AK164" s="25" cm="1">
        <f t="array" ref="AK164">SUMPRODUCT((IFERROR(WEEKDAY($D$3:$AH$3,2),999)&lt;6)*D166:AH166)</f>
        <v>9</v>
      </c>
      <c r="AL164" s="25" cm="1">
        <f t="array" ref="AL164">SUMPRODUCT(IFERROR((IFERROR(WEEKDAY($D$3:$AH$3,2),0)&gt;5)*D164:AH166,0))</f>
        <v>22</v>
      </c>
      <c r="AM164" s="25">
        <f>IFERROR(SUM(AJ164:AL166),"")</f>
        <v>63</v>
      </c>
      <c r="AN164" s="25" t="s">
        <v>153</v>
      </c>
      <c r="AO164" s="25" cm="1">
        <f t="array" ref="AO164">SUMPRODUCT((IFERROR((D164:AH164+D165:AH165+D166:AH166),0)&gt;8)*1,IFERROR((D164:AH164+D165:AH165+D166:AH166-8),0))</f>
        <v>15</v>
      </c>
      <c r="AP164" s="25">
        <f>SUM(D164:AH166)-AO164</f>
        <v>48</v>
      </c>
      <c r="AQ164" s="25">
        <f>AM164-AO164-AP164</f>
        <v>0</v>
      </c>
    </row>
    <row r="165" ht="60" spans="1:43">
      <c r="A165" s="111"/>
      <c r="B165" s="96"/>
      <c r="C165" s="96" t="s">
        <v>156</v>
      </c>
      <c r="D165" s="96">
        <v>4</v>
      </c>
      <c r="E165" s="96"/>
      <c r="F165" s="96">
        <v>4</v>
      </c>
      <c r="G165" s="96">
        <v>4</v>
      </c>
      <c r="H165" s="96">
        <v>4</v>
      </c>
      <c r="I165" s="96"/>
      <c r="J165" s="96"/>
      <c r="K165" s="96">
        <v>4</v>
      </c>
      <c r="L165" s="96">
        <v>4</v>
      </c>
      <c r="M165" s="96"/>
      <c r="N165" s="96"/>
      <c r="O165" s="104"/>
      <c r="P165" s="104"/>
      <c r="Q165" s="96"/>
      <c r="R165" s="96"/>
      <c r="S165" s="100"/>
      <c r="T165" s="100"/>
      <c r="U165" s="96"/>
      <c r="V165" s="96"/>
      <c r="W165" s="96"/>
      <c r="X165" s="96"/>
      <c r="Y165" s="96"/>
      <c r="Z165" s="96"/>
      <c r="AA165" s="96"/>
      <c r="AB165" s="96"/>
      <c r="AC165" s="96"/>
      <c r="AD165" s="96"/>
      <c r="AE165" s="96"/>
      <c r="AF165" s="96"/>
      <c r="AG165" s="96"/>
      <c r="AH165" s="99"/>
      <c r="AI165" s="25"/>
      <c r="AJ165" s="25"/>
      <c r="AK165" s="25"/>
      <c r="AL165" s="25"/>
      <c r="AM165" s="25"/>
      <c r="AN165" s="25"/>
      <c r="AO165" s="25"/>
      <c r="AP165" s="25"/>
      <c r="AQ165" s="25"/>
    </row>
    <row r="166" ht="60" spans="1:43">
      <c r="A166" s="112"/>
      <c r="B166" s="96"/>
      <c r="C166" s="96" t="s">
        <v>154</v>
      </c>
      <c r="D166" s="99"/>
      <c r="E166" s="99"/>
      <c r="F166" s="99">
        <v>3</v>
      </c>
      <c r="G166" s="99">
        <v>3</v>
      </c>
      <c r="H166" s="99">
        <v>3</v>
      </c>
      <c r="I166" s="99"/>
      <c r="J166" s="99"/>
      <c r="K166" s="99">
        <v>3</v>
      </c>
      <c r="L166" s="99">
        <v>3</v>
      </c>
      <c r="M166" s="99"/>
      <c r="N166" s="99"/>
      <c r="O166" s="99"/>
      <c r="P166" s="99"/>
      <c r="Q166" s="99"/>
      <c r="R166" s="99"/>
      <c r="S166" s="99"/>
      <c r="T166" s="99"/>
      <c r="U166" s="99"/>
      <c r="V166" s="99"/>
      <c r="W166" s="99"/>
      <c r="X166" s="99"/>
      <c r="Y166" s="99"/>
      <c r="Z166" s="99"/>
      <c r="AA166" s="99"/>
      <c r="AB166" s="99"/>
      <c r="AC166" s="99"/>
      <c r="AD166" s="99"/>
      <c r="AE166" s="96"/>
      <c r="AF166" s="99"/>
      <c r="AG166" s="99"/>
      <c r="AH166" s="99"/>
      <c r="AI166" s="25"/>
      <c r="AJ166" s="25"/>
      <c r="AK166" s="25"/>
      <c r="AL166" s="25"/>
      <c r="AM166" s="25"/>
      <c r="AN166" s="25"/>
      <c r="AO166" s="25"/>
      <c r="AP166" s="25"/>
      <c r="AQ166" s="25"/>
    </row>
    <row r="167" ht="60" spans="1:43">
      <c r="A167" s="110" t="s">
        <v>82</v>
      </c>
      <c r="B167" s="96" t="s">
        <v>45</v>
      </c>
      <c r="C167" s="96" t="s">
        <v>155</v>
      </c>
      <c r="D167" s="96"/>
      <c r="E167" s="96"/>
      <c r="F167" s="96"/>
      <c r="G167" s="104">
        <v>4</v>
      </c>
      <c r="H167" s="104">
        <v>4</v>
      </c>
      <c r="I167" s="104">
        <v>4</v>
      </c>
      <c r="J167" s="104">
        <v>4</v>
      </c>
      <c r="K167" s="104">
        <v>4</v>
      </c>
      <c r="L167" s="104">
        <v>4</v>
      </c>
      <c r="M167" s="104">
        <v>4</v>
      </c>
      <c r="N167" s="104">
        <v>4</v>
      </c>
      <c r="O167" s="104">
        <v>4</v>
      </c>
      <c r="P167" s="104">
        <v>4</v>
      </c>
      <c r="Q167" s="104">
        <v>4</v>
      </c>
      <c r="R167" s="104">
        <v>4</v>
      </c>
      <c r="S167" s="104">
        <v>4</v>
      </c>
      <c r="T167" s="104">
        <v>4</v>
      </c>
      <c r="U167" s="104">
        <v>4</v>
      </c>
      <c r="V167" s="104">
        <v>4</v>
      </c>
      <c r="W167" s="104">
        <v>4</v>
      </c>
      <c r="X167" s="104">
        <v>4</v>
      </c>
      <c r="Y167" s="104">
        <v>4</v>
      </c>
      <c r="Z167" s="104">
        <v>4</v>
      </c>
      <c r="AA167" s="104">
        <v>4</v>
      </c>
      <c r="AB167" s="104">
        <v>4</v>
      </c>
      <c r="AC167" s="104">
        <v>4</v>
      </c>
      <c r="AD167" s="104">
        <v>4</v>
      </c>
      <c r="AE167" s="104">
        <v>4</v>
      </c>
      <c r="AF167" s="104">
        <v>4</v>
      </c>
      <c r="AG167" s="97"/>
      <c r="AH167" s="97"/>
      <c r="AI167" s="25">
        <f>IF(A167="","",COUNTIF(D167:AH168,"&gt;2")/2)</f>
        <v>26</v>
      </c>
      <c r="AJ167" s="25" cm="1">
        <f t="array" ref="AJ167">SUMPRODUCT(IFERROR((IFERROR(WEEKDAY($D$3:$AH$3,2),999)&lt;6)*D167:AH168,0))</f>
        <v>144</v>
      </c>
      <c r="AK167" s="25" cm="1">
        <f t="array" ref="AK167">SUMPRODUCT((IFERROR(WEEKDAY($D$3:$AH$3,2),999)&lt;6)*D169:AH169)</f>
        <v>73</v>
      </c>
      <c r="AL167" s="25" cm="1">
        <f t="array" ref="AL167">SUMPRODUCT(IFERROR((IFERROR(WEEKDAY($D$3:$AH$3,2),0)&gt;5)*D167:AH169,0))</f>
        <v>96</v>
      </c>
      <c r="AM167" s="25">
        <f>IFERROR(SUM(AJ167:AL169),"")</f>
        <v>313</v>
      </c>
      <c r="AN167" s="25" t="s">
        <v>153</v>
      </c>
      <c r="AO167" s="25" cm="1">
        <f t="array" ref="AO167">SUMPRODUCT((IFERROR((D167:AH167+D168:AH168+D169:AH169),0)&gt;8)*1,IFERROR((D167:AH167+D168:AH168+D169:AH169-8),0))</f>
        <v>105</v>
      </c>
      <c r="AP167" s="25">
        <f>SUM(D167:AH169)-AO167</f>
        <v>208</v>
      </c>
      <c r="AQ167" s="25">
        <f>AM167-AO167-AP167</f>
        <v>0</v>
      </c>
    </row>
    <row r="168" ht="60" spans="1:43">
      <c r="A168" s="111"/>
      <c r="B168" s="96"/>
      <c r="C168" s="96" t="s">
        <v>156</v>
      </c>
      <c r="D168" s="96"/>
      <c r="E168" s="96"/>
      <c r="F168" s="96"/>
      <c r="G168" s="104">
        <v>4</v>
      </c>
      <c r="H168" s="104">
        <v>4</v>
      </c>
      <c r="I168" s="104">
        <v>4</v>
      </c>
      <c r="J168" s="104">
        <v>4</v>
      </c>
      <c r="K168" s="104">
        <v>4</v>
      </c>
      <c r="L168" s="104">
        <v>4</v>
      </c>
      <c r="M168" s="104">
        <v>4</v>
      </c>
      <c r="N168" s="104">
        <v>4</v>
      </c>
      <c r="O168" s="104">
        <v>4</v>
      </c>
      <c r="P168" s="104">
        <v>4</v>
      </c>
      <c r="Q168" s="104">
        <v>4</v>
      </c>
      <c r="R168" s="104">
        <v>4</v>
      </c>
      <c r="S168" s="107">
        <v>4</v>
      </c>
      <c r="T168" s="107">
        <v>4</v>
      </c>
      <c r="U168" s="104">
        <v>4</v>
      </c>
      <c r="V168" s="104">
        <v>4</v>
      </c>
      <c r="W168" s="104">
        <v>4</v>
      </c>
      <c r="X168" s="104">
        <v>4</v>
      </c>
      <c r="Y168" s="107">
        <v>4</v>
      </c>
      <c r="Z168" s="107">
        <v>4</v>
      </c>
      <c r="AA168" s="107">
        <v>4</v>
      </c>
      <c r="AB168" s="107">
        <v>4</v>
      </c>
      <c r="AC168" s="107">
        <v>4</v>
      </c>
      <c r="AD168" s="107">
        <v>4</v>
      </c>
      <c r="AE168" s="107">
        <v>4</v>
      </c>
      <c r="AF168" s="107">
        <v>4</v>
      </c>
      <c r="AG168" s="96"/>
      <c r="AH168" s="99"/>
      <c r="AI168" s="25"/>
      <c r="AJ168" s="25"/>
      <c r="AK168" s="25"/>
      <c r="AL168" s="25"/>
      <c r="AM168" s="25"/>
      <c r="AN168" s="25"/>
      <c r="AO168" s="25"/>
      <c r="AP168" s="25"/>
      <c r="AQ168" s="25"/>
    </row>
    <row r="169" ht="60" spans="1:43">
      <c r="A169" s="112"/>
      <c r="B169" s="96"/>
      <c r="C169" s="96" t="s">
        <v>154</v>
      </c>
      <c r="D169" s="99"/>
      <c r="E169" s="99"/>
      <c r="F169" s="99"/>
      <c r="G169" s="107">
        <v>4</v>
      </c>
      <c r="H169" s="107">
        <v>4</v>
      </c>
      <c r="I169" s="107">
        <v>4</v>
      </c>
      <c r="J169" s="107">
        <v>4</v>
      </c>
      <c r="K169" s="107">
        <v>4</v>
      </c>
      <c r="L169" s="107">
        <v>4</v>
      </c>
      <c r="M169" s="107">
        <v>4</v>
      </c>
      <c r="N169" s="107">
        <v>4</v>
      </c>
      <c r="O169" s="107">
        <v>4</v>
      </c>
      <c r="P169" s="107">
        <v>4</v>
      </c>
      <c r="Q169" s="107">
        <v>4</v>
      </c>
      <c r="R169" s="107">
        <v>4</v>
      </c>
      <c r="S169" s="107">
        <v>4</v>
      </c>
      <c r="T169" s="107">
        <v>4</v>
      </c>
      <c r="U169" s="107">
        <v>4</v>
      </c>
      <c r="V169" s="107">
        <v>4</v>
      </c>
      <c r="W169" s="107">
        <v>4</v>
      </c>
      <c r="X169" s="107">
        <v>4</v>
      </c>
      <c r="Y169" s="107">
        <v>4</v>
      </c>
      <c r="Z169" s="107">
        <v>4</v>
      </c>
      <c r="AA169" s="107">
        <v>5</v>
      </c>
      <c r="AB169" s="107">
        <v>4</v>
      </c>
      <c r="AC169" s="107">
        <v>4</v>
      </c>
      <c r="AD169" s="107">
        <v>5</v>
      </c>
      <c r="AE169" s="107">
        <v>5</v>
      </c>
      <c r="AF169" s="107">
        <v>2</v>
      </c>
      <c r="AG169" s="99"/>
      <c r="AH169" s="99"/>
      <c r="AI169" s="25"/>
      <c r="AJ169" s="25"/>
      <c r="AK169" s="25"/>
      <c r="AL169" s="25"/>
      <c r="AM169" s="25"/>
      <c r="AN169" s="25"/>
      <c r="AO169" s="25"/>
      <c r="AP169" s="25"/>
      <c r="AQ169" s="25"/>
    </row>
    <row r="170" ht="60" spans="1:43">
      <c r="A170" s="110" t="s">
        <v>48</v>
      </c>
      <c r="B170" s="96" t="s">
        <v>45</v>
      </c>
      <c r="C170" s="96" t="s">
        <v>155</v>
      </c>
      <c r="D170" s="96"/>
      <c r="E170" s="96"/>
      <c r="F170" s="104">
        <v>4</v>
      </c>
      <c r="G170" s="104"/>
      <c r="H170" s="104"/>
      <c r="I170" s="104"/>
      <c r="J170" s="104">
        <v>4</v>
      </c>
      <c r="K170" s="104">
        <v>4</v>
      </c>
      <c r="L170" s="104">
        <v>4</v>
      </c>
      <c r="M170" s="104">
        <v>4</v>
      </c>
      <c r="N170" s="104">
        <v>4</v>
      </c>
      <c r="O170" s="104">
        <v>4</v>
      </c>
      <c r="P170" s="104">
        <v>4</v>
      </c>
      <c r="Q170" s="104">
        <v>4</v>
      </c>
      <c r="R170" s="104">
        <v>4</v>
      </c>
      <c r="S170" s="104">
        <v>4</v>
      </c>
      <c r="T170" s="104">
        <v>4</v>
      </c>
      <c r="U170" s="104"/>
      <c r="V170" s="104"/>
      <c r="W170" s="104">
        <v>4</v>
      </c>
      <c r="X170" s="104">
        <v>4</v>
      </c>
      <c r="Y170" s="104">
        <v>4</v>
      </c>
      <c r="Z170" s="104">
        <v>4</v>
      </c>
      <c r="AA170" s="104">
        <v>4</v>
      </c>
      <c r="AB170" s="104">
        <v>4</v>
      </c>
      <c r="AC170" s="104">
        <v>4</v>
      </c>
      <c r="AD170" s="104">
        <v>4</v>
      </c>
      <c r="AE170" s="104">
        <v>4</v>
      </c>
      <c r="AF170" s="104">
        <v>4</v>
      </c>
      <c r="AG170" s="104">
        <v>4</v>
      </c>
      <c r="AH170" s="104">
        <v>4</v>
      </c>
      <c r="AI170" s="25">
        <f>IF(A170="","",COUNTIF(D170:AH171,"&gt;2")/2)</f>
        <v>24</v>
      </c>
      <c r="AJ170" s="25" cm="1">
        <f t="array" ref="AJ170">SUMPRODUCT(IFERROR((IFERROR(WEEKDAY($D$3:$AH$3,2),999)&lt;6)*D170:AH171,0))</f>
        <v>160</v>
      </c>
      <c r="AK170" s="25" cm="1">
        <f t="array" ref="AK170">SUMPRODUCT((IFERROR(WEEKDAY($D$3:$AH$3,2),999)&lt;6)*D172:AH172)</f>
        <v>76.5</v>
      </c>
      <c r="AL170" s="25" cm="1">
        <f t="array" ref="AL170">SUMPRODUCT(IFERROR((IFERROR(WEEKDAY($D$3:$AH$3,2),0)&gt;5)*D170:AH172,0))</f>
        <v>48</v>
      </c>
      <c r="AM170" s="25">
        <f>IFERROR(SUM(AJ170:AL172),"")</f>
        <v>284.5</v>
      </c>
      <c r="AN170" s="25" t="s">
        <v>153</v>
      </c>
      <c r="AO170" s="25" cm="1">
        <f t="array" ref="AO170">SUMPRODUCT((IFERROR((D170:AH170+D171:AH171+D172:AH172),0)&gt;8)*1,IFERROR((D170:AH170+D171:AH171+D172:AH172-8),0))</f>
        <v>92.5</v>
      </c>
      <c r="AP170" s="25">
        <f>SUM(D170:AH172)-AO170</f>
        <v>192</v>
      </c>
      <c r="AQ170" s="25">
        <f>AM170-AO170-AP170</f>
        <v>0</v>
      </c>
    </row>
    <row r="171" ht="60" spans="1:43">
      <c r="A171" s="111"/>
      <c r="B171" s="96"/>
      <c r="C171" s="96" t="s">
        <v>156</v>
      </c>
      <c r="D171" s="96"/>
      <c r="E171" s="96"/>
      <c r="F171" s="104">
        <v>4</v>
      </c>
      <c r="G171" s="104"/>
      <c r="H171" s="104"/>
      <c r="I171" s="104"/>
      <c r="J171" s="104">
        <v>4</v>
      </c>
      <c r="K171" s="104">
        <v>4</v>
      </c>
      <c r="L171" s="104">
        <v>4</v>
      </c>
      <c r="M171" s="104">
        <v>4</v>
      </c>
      <c r="N171" s="104">
        <v>4</v>
      </c>
      <c r="O171" s="104">
        <v>4</v>
      </c>
      <c r="P171" s="104">
        <v>4</v>
      </c>
      <c r="Q171" s="104">
        <v>4</v>
      </c>
      <c r="R171" s="104">
        <v>4</v>
      </c>
      <c r="S171" s="107">
        <v>4</v>
      </c>
      <c r="T171" s="107">
        <v>4</v>
      </c>
      <c r="U171" s="104"/>
      <c r="V171" s="104"/>
      <c r="W171" s="104">
        <v>4</v>
      </c>
      <c r="X171" s="104">
        <v>4</v>
      </c>
      <c r="Y171" s="107">
        <v>4</v>
      </c>
      <c r="Z171" s="107">
        <v>4</v>
      </c>
      <c r="AA171" s="107">
        <v>4</v>
      </c>
      <c r="AB171" s="107">
        <v>4</v>
      </c>
      <c r="AC171" s="107">
        <v>4</v>
      </c>
      <c r="AD171" s="107">
        <v>4</v>
      </c>
      <c r="AE171" s="107">
        <v>4</v>
      </c>
      <c r="AF171" s="107">
        <v>4</v>
      </c>
      <c r="AG171" s="107">
        <v>4</v>
      </c>
      <c r="AH171" s="107">
        <v>4</v>
      </c>
      <c r="AI171" s="25"/>
      <c r="AJ171" s="25"/>
      <c r="AK171" s="25"/>
      <c r="AL171" s="25"/>
      <c r="AM171" s="25"/>
      <c r="AN171" s="25"/>
      <c r="AO171" s="25"/>
      <c r="AP171" s="25"/>
      <c r="AQ171" s="25"/>
    </row>
    <row r="172" ht="60" spans="1:43">
      <c r="A172" s="112"/>
      <c r="B172" s="96"/>
      <c r="C172" s="96" t="s">
        <v>154</v>
      </c>
      <c r="D172" s="99"/>
      <c r="E172" s="99"/>
      <c r="F172" s="107">
        <v>4</v>
      </c>
      <c r="G172" s="107"/>
      <c r="H172" s="107"/>
      <c r="I172" s="107"/>
      <c r="J172" s="107">
        <v>3</v>
      </c>
      <c r="K172" s="107">
        <v>3</v>
      </c>
      <c r="L172" s="107">
        <v>4</v>
      </c>
      <c r="M172" s="107">
        <v>4</v>
      </c>
      <c r="N172" s="107">
        <v>4</v>
      </c>
      <c r="O172" s="107">
        <v>4</v>
      </c>
      <c r="P172" s="107">
        <v>4.5</v>
      </c>
      <c r="Q172" s="107">
        <v>4</v>
      </c>
      <c r="R172" s="107">
        <v>4</v>
      </c>
      <c r="S172" s="107">
        <v>4</v>
      </c>
      <c r="T172" s="107">
        <v>4</v>
      </c>
      <c r="U172" s="107"/>
      <c r="V172" s="107"/>
      <c r="W172" s="107">
        <v>3</v>
      </c>
      <c r="X172" s="107">
        <v>4</v>
      </c>
      <c r="Y172" s="107">
        <v>3</v>
      </c>
      <c r="Z172" s="107">
        <v>4</v>
      </c>
      <c r="AA172" s="107">
        <v>4</v>
      </c>
      <c r="AB172" s="107">
        <v>4</v>
      </c>
      <c r="AC172" s="107">
        <v>4</v>
      </c>
      <c r="AD172" s="107">
        <v>4</v>
      </c>
      <c r="AE172" s="107">
        <v>4</v>
      </c>
      <c r="AF172" s="107">
        <v>4</v>
      </c>
      <c r="AG172" s="107">
        <v>4</v>
      </c>
      <c r="AH172" s="107">
        <v>4</v>
      </c>
      <c r="AI172" s="25"/>
      <c r="AJ172" s="25"/>
      <c r="AK172" s="25"/>
      <c r="AL172" s="25"/>
      <c r="AM172" s="25"/>
      <c r="AN172" s="25"/>
      <c r="AO172" s="25"/>
      <c r="AP172" s="25"/>
      <c r="AQ172" s="25"/>
    </row>
    <row r="173" ht="60" spans="1:43">
      <c r="A173" s="110" t="s">
        <v>52</v>
      </c>
      <c r="B173" s="96" t="s">
        <v>45</v>
      </c>
      <c r="C173" s="96" t="s">
        <v>155</v>
      </c>
      <c r="D173" s="96"/>
      <c r="E173" s="96"/>
      <c r="F173" s="96"/>
      <c r="G173" s="96"/>
      <c r="H173" s="96"/>
      <c r="I173" s="96">
        <v>4</v>
      </c>
      <c r="J173" s="96">
        <v>4</v>
      </c>
      <c r="K173" s="96">
        <v>4</v>
      </c>
      <c r="L173" s="98">
        <v>4</v>
      </c>
      <c r="M173" s="96">
        <v>4</v>
      </c>
      <c r="N173" s="96">
        <v>4</v>
      </c>
      <c r="O173" s="96" t="s">
        <v>164</v>
      </c>
      <c r="P173" s="96"/>
      <c r="Q173" s="96"/>
      <c r="R173" s="96"/>
      <c r="S173" s="96"/>
      <c r="T173" s="96"/>
      <c r="U173" s="96"/>
      <c r="V173" s="96"/>
      <c r="W173" s="97"/>
      <c r="X173" s="97"/>
      <c r="Y173" s="96"/>
      <c r="Z173" s="96"/>
      <c r="AA173" s="96"/>
      <c r="AB173" s="96"/>
      <c r="AC173" s="96"/>
      <c r="AD173" s="96"/>
      <c r="AE173" s="96"/>
      <c r="AF173" s="96"/>
      <c r="AG173" s="96"/>
      <c r="AH173" s="99"/>
      <c r="AI173" s="25">
        <f>IF(A173="","",COUNTIF(D173:AH174,"&gt;2")/2)</f>
        <v>5.5</v>
      </c>
      <c r="AJ173" s="25" cm="1">
        <f t="array" ref="AJ173">SUMPRODUCT(IFERROR((IFERROR(WEEKDAY($D$3:$AH$3,2),999)&lt;6)*D173:AH174,0))</f>
        <v>40</v>
      </c>
      <c r="AK173" s="25" cm="1">
        <f t="array" ref="AK173">SUMPRODUCT((IFERROR(WEEKDAY($D$3:$AH$3,2),999)&lt;6)*D175:AH175)</f>
        <v>10.5</v>
      </c>
      <c r="AL173" s="25" cm="1">
        <f t="array" ref="AL173">SUMPRODUCT(IFERROR((IFERROR(WEEKDAY($D$3:$AH$3,2),0)&gt;5)*D173:AH175,0))</f>
        <v>4</v>
      </c>
      <c r="AM173" s="25">
        <f>IFERROR(SUM(AJ173:AL175),"")</f>
        <v>54.5</v>
      </c>
      <c r="AN173" s="25" t="s">
        <v>153</v>
      </c>
      <c r="AO173" s="25" cm="1">
        <f t="array" ref="AO173">SUMPRODUCT((IFERROR((D173:AH173+D174:AH174+D175:AH175),0)&gt;8)*1,IFERROR((D173:AH173+D174:AH174+D175:AH175-8),0))</f>
        <v>10.5</v>
      </c>
      <c r="AP173" s="25">
        <f>SUM(D173:AH175)-AO173</f>
        <v>44</v>
      </c>
      <c r="AQ173" s="25">
        <f>AM173-AO173-AP173</f>
        <v>0</v>
      </c>
    </row>
    <row r="174" ht="60" spans="1:43">
      <c r="A174" s="111"/>
      <c r="B174" s="96"/>
      <c r="C174" s="96" t="s">
        <v>156</v>
      </c>
      <c r="D174" s="96"/>
      <c r="E174" s="96"/>
      <c r="F174" s="96"/>
      <c r="G174" s="96"/>
      <c r="H174" s="96"/>
      <c r="I174" s="96">
        <v>4</v>
      </c>
      <c r="J174" s="96">
        <v>4</v>
      </c>
      <c r="K174" s="96">
        <v>4</v>
      </c>
      <c r="L174" s="98">
        <v>4</v>
      </c>
      <c r="M174" s="96">
        <v>4</v>
      </c>
      <c r="N174" s="96"/>
      <c r="O174" s="96"/>
      <c r="P174" s="96"/>
      <c r="Q174" s="96"/>
      <c r="R174" s="96"/>
      <c r="S174" s="96"/>
      <c r="T174" s="96"/>
      <c r="U174" s="96"/>
      <c r="V174" s="96"/>
      <c r="W174" s="100"/>
      <c r="X174" s="100"/>
      <c r="Y174" s="96"/>
      <c r="Z174" s="96"/>
      <c r="AA174" s="96"/>
      <c r="AB174" s="96"/>
      <c r="AC174" s="96"/>
      <c r="AD174" s="96"/>
      <c r="AE174" s="96"/>
      <c r="AF174" s="96"/>
      <c r="AG174" s="96"/>
      <c r="AH174" s="99"/>
      <c r="AI174" s="25"/>
      <c r="AJ174" s="25"/>
      <c r="AK174" s="25"/>
      <c r="AL174" s="25"/>
      <c r="AM174" s="25"/>
      <c r="AN174" s="25"/>
      <c r="AO174" s="25"/>
      <c r="AP174" s="25"/>
      <c r="AQ174" s="25"/>
    </row>
    <row r="175" ht="60" spans="1:43">
      <c r="A175" s="112"/>
      <c r="B175" s="96"/>
      <c r="C175" s="96" t="s">
        <v>154</v>
      </c>
      <c r="D175" s="99"/>
      <c r="E175" s="99"/>
      <c r="F175" s="99"/>
      <c r="G175" s="99"/>
      <c r="H175" s="99"/>
      <c r="I175" s="99"/>
      <c r="J175" s="99">
        <v>3</v>
      </c>
      <c r="K175" s="99">
        <v>3</v>
      </c>
      <c r="L175" s="101">
        <v>1.5</v>
      </c>
      <c r="M175" s="99">
        <v>3</v>
      </c>
      <c r="N175" s="99"/>
      <c r="O175" s="99"/>
      <c r="P175" s="99"/>
      <c r="Q175" s="99"/>
      <c r="R175" s="99"/>
      <c r="S175" s="99"/>
      <c r="T175" s="99"/>
      <c r="U175" s="99"/>
      <c r="V175" s="99"/>
      <c r="W175" s="99"/>
      <c r="X175" s="99"/>
      <c r="Y175" s="99"/>
      <c r="Z175" s="99"/>
      <c r="AA175" s="99"/>
      <c r="AB175" s="99"/>
      <c r="AC175" s="99"/>
      <c r="AD175" s="99"/>
      <c r="AE175" s="96"/>
      <c r="AF175" s="99"/>
      <c r="AG175" s="99"/>
      <c r="AH175" s="99"/>
      <c r="AI175" s="25"/>
      <c r="AJ175" s="25"/>
      <c r="AK175" s="25"/>
      <c r="AL175" s="25"/>
      <c r="AM175" s="25"/>
      <c r="AN175" s="25"/>
      <c r="AO175" s="25"/>
      <c r="AP175" s="25"/>
      <c r="AQ175" s="25"/>
    </row>
    <row r="176" ht="60" spans="1:43">
      <c r="A176" s="110" t="s">
        <v>93</v>
      </c>
      <c r="B176" s="96" t="s">
        <v>45</v>
      </c>
      <c r="C176" s="96" t="s">
        <v>155</v>
      </c>
      <c r="D176" s="96"/>
      <c r="E176" s="96"/>
      <c r="F176" s="96">
        <v>4</v>
      </c>
      <c r="G176" s="96">
        <v>4</v>
      </c>
      <c r="H176" s="96">
        <v>4</v>
      </c>
      <c r="I176" s="96">
        <v>4</v>
      </c>
      <c r="J176" s="96">
        <v>4</v>
      </c>
      <c r="K176" s="96">
        <v>4</v>
      </c>
      <c r="L176" s="96">
        <v>4</v>
      </c>
      <c r="M176" s="96">
        <v>4</v>
      </c>
      <c r="N176" s="96">
        <v>4</v>
      </c>
      <c r="O176" s="96">
        <v>4</v>
      </c>
      <c r="P176" s="96">
        <v>4</v>
      </c>
      <c r="Q176" s="96">
        <v>4</v>
      </c>
      <c r="R176" s="96">
        <v>4</v>
      </c>
      <c r="S176" s="97">
        <v>4</v>
      </c>
      <c r="T176" s="97">
        <v>4</v>
      </c>
      <c r="U176" s="96">
        <v>4</v>
      </c>
      <c r="V176" s="96">
        <v>4</v>
      </c>
      <c r="W176" s="97">
        <v>4</v>
      </c>
      <c r="X176" s="97">
        <v>4</v>
      </c>
      <c r="Y176" s="97">
        <v>4</v>
      </c>
      <c r="Z176" s="97">
        <v>4</v>
      </c>
      <c r="AA176" s="97">
        <v>4</v>
      </c>
      <c r="AB176" s="97">
        <v>4</v>
      </c>
      <c r="AC176" s="97">
        <v>4</v>
      </c>
      <c r="AD176" s="97">
        <v>4</v>
      </c>
      <c r="AE176" s="97">
        <v>4</v>
      </c>
      <c r="AF176" s="97">
        <v>4</v>
      </c>
      <c r="AG176" s="97">
        <v>4</v>
      </c>
      <c r="AH176" s="97">
        <v>4</v>
      </c>
      <c r="AI176" s="25">
        <f>IF(A176="","",COUNTIF(D176:AH177,"&gt;2")/2)</f>
        <v>29</v>
      </c>
      <c r="AJ176" s="25" cm="1">
        <f t="array" ref="AJ176">SUMPRODUCT(IFERROR((IFERROR(WEEKDAY($D$3:$AH$3,2),999)&lt;6)*D176:AH177,0))</f>
        <v>168</v>
      </c>
      <c r="AK176" s="25" cm="1">
        <f t="array" ref="AK176">SUMPRODUCT((IFERROR(WEEKDAY($D$3:$AH$3,2),999)&lt;6)*D178:AH178)</f>
        <v>61</v>
      </c>
      <c r="AL176" s="25" cm="1">
        <f t="array" ref="AL176">SUMPRODUCT(IFERROR((IFERROR(WEEKDAY($D$3:$AH$3,2),0)&gt;5)*D176:AH178,0))</f>
        <v>86</v>
      </c>
      <c r="AM176" s="25">
        <f>IFERROR(SUM(AJ176:AL178),"")</f>
        <v>315</v>
      </c>
      <c r="AN176" s="25" t="s">
        <v>153</v>
      </c>
      <c r="AO176" s="25" cm="1">
        <f t="array" ref="AO176">SUMPRODUCT((IFERROR((D176:AH176+D177:AH177+D178:AH178),0)&gt;8)*1,IFERROR((D176:AH176+D177:AH177+D178:AH178-8),0))</f>
        <v>83</v>
      </c>
      <c r="AP176" s="25">
        <f>SUM(D176:AH178)-AO176</f>
        <v>232</v>
      </c>
      <c r="AQ176" s="25">
        <f>AM176-AO176-AP176</f>
        <v>0</v>
      </c>
    </row>
    <row r="177" ht="60" spans="1:43">
      <c r="A177" s="111"/>
      <c r="B177" s="96"/>
      <c r="C177" s="96" t="s">
        <v>156</v>
      </c>
      <c r="D177" s="96"/>
      <c r="E177" s="96"/>
      <c r="F177" s="96">
        <v>4</v>
      </c>
      <c r="G177" s="96">
        <v>4</v>
      </c>
      <c r="H177" s="96">
        <v>4</v>
      </c>
      <c r="I177" s="96">
        <v>4</v>
      </c>
      <c r="J177" s="96">
        <v>4</v>
      </c>
      <c r="K177" s="96">
        <v>4</v>
      </c>
      <c r="L177" s="96">
        <v>4</v>
      </c>
      <c r="M177" s="96">
        <v>4</v>
      </c>
      <c r="N177" s="96">
        <v>4</v>
      </c>
      <c r="O177" s="96">
        <v>4</v>
      </c>
      <c r="P177" s="96">
        <v>4</v>
      </c>
      <c r="Q177" s="96">
        <v>4</v>
      </c>
      <c r="R177" s="96">
        <v>4</v>
      </c>
      <c r="S177" s="100">
        <v>4</v>
      </c>
      <c r="T177" s="100">
        <v>4</v>
      </c>
      <c r="U177" s="96">
        <v>4</v>
      </c>
      <c r="V177" s="96">
        <v>4</v>
      </c>
      <c r="W177" s="100">
        <v>4</v>
      </c>
      <c r="X177" s="100">
        <v>4</v>
      </c>
      <c r="Y177" s="100">
        <v>4</v>
      </c>
      <c r="Z177" s="100">
        <v>4</v>
      </c>
      <c r="AA177" s="100">
        <v>4</v>
      </c>
      <c r="AB177" s="100">
        <v>4</v>
      </c>
      <c r="AC177" s="100">
        <v>4</v>
      </c>
      <c r="AD177" s="100">
        <v>4</v>
      </c>
      <c r="AE177" s="100">
        <v>4</v>
      </c>
      <c r="AF177" s="100">
        <v>4</v>
      </c>
      <c r="AG177" s="100">
        <v>4</v>
      </c>
      <c r="AH177" s="100">
        <v>4</v>
      </c>
      <c r="AI177" s="25"/>
      <c r="AJ177" s="25"/>
      <c r="AK177" s="25"/>
      <c r="AL177" s="25"/>
      <c r="AM177" s="25"/>
      <c r="AN177" s="25"/>
      <c r="AO177" s="25"/>
      <c r="AP177" s="25"/>
      <c r="AQ177" s="25"/>
    </row>
    <row r="178" ht="60" spans="1:43">
      <c r="A178" s="112"/>
      <c r="B178" s="96"/>
      <c r="C178" s="96" t="s">
        <v>154</v>
      </c>
      <c r="D178" s="99"/>
      <c r="E178" s="99"/>
      <c r="F178" s="99">
        <v>3</v>
      </c>
      <c r="G178" s="99">
        <v>3</v>
      </c>
      <c r="H178" s="99">
        <v>3</v>
      </c>
      <c r="I178" s="99"/>
      <c r="J178" s="99">
        <v>3</v>
      </c>
      <c r="K178" s="99">
        <v>3</v>
      </c>
      <c r="L178" s="99">
        <v>3</v>
      </c>
      <c r="M178" s="99">
        <v>3</v>
      </c>
      <c r="N178" s="99">
        <v>3</v>
      </c>
      <c r="O178" s="99">
        <v>3</v>
      </c>
      <c r="P178" s="99">
        <v>3</v>
      </c>
      <c r="Q178" s="99">
        <v>3</v>
      </c>
      <c r="R178" s="99">
        <v>3</v>
      </c>
      <c r="S178" s="99">
        <v>3</v>
      </c>
      <c r="T178" s="99">
        <v>3</v>
      </c>
      <c r="U178" s="99">
        <v>3</v>
      </c>
      <c r="V178" s="99">
        <v>1</v>
      </c>
      <c r="W178" s="99">
        <v>3</v>
      </c>
      <c r="X178" s="99">
        <v>3</v>
      </c>
      <c r="Y178" s="99">
        <v>3</v>
      </c>
      <c r="Z178" s="99">
        <v>3</v>
      </c>
      <c r="AA178" s="99">
        <v>3</v>
      </c>
      <c r="AB178" s="99">
        <v>3</v>
      </c>
      <c r="AC178" s="99">
        <v>3</v>
      </c>
      <c r="AD178" s="99">
        <v>3</v>
      </c>
      <c r="AE178" s="99">
        <v>3</v>
      </c>
      <c r="AF178" s="99">
        <v>3</v>
      </c>
      <c r="AG178" s="99">
        <v>3</v>
      </c>
      <c r="AH178" s="99">
        <v>4</v>
      </c>
      <c r="AI178" s="25"/>
      <c r="AJ178" s="25"/>
      <c r="AK178" s="25"/>
      <c r="AL178" s="25"/>
      <c r="AM178" s="25"/>
      <c r="AN178" s="25"/>
      <c r="AO178" s="25"/>
      <c r="AP178" s="25"/>
      <c r="AQ178" s="25"/>
    </row>
    <row r="179" ht="60" spans="1:43">
      <c r="A179" s="110" t="s">
        <v>51</v>
      </c>
      <c r="B179" s="96" t="s">
        <v>45</v>
      </c>
      <c r="C179" s="96" t="s">
        <v>155</v>
      </c>
      <c r="D179" s="96"/>
      <c r="E179" s="96">
        <v>4</v>
      </c>
      <c r="F179" s="96">
        <v>4</v>
      </c>
      <c r="G179" s="96">
        <v>4</v>
      </c>
      <c r="H179" s="96">
        <v>4</v>
      </c>
      <c r="I179" s="96">
        <v>4</v>
      </c>
      <c r="J179" s="96">
        <v>4</v>
      </c>
      <c r="K179" s="96">
        <v>4</v>
      </c>
      <c r="L179" s="96" t="s">
        <v>164</v>
      </c>
      <c r="M179" s="96"/>
      <c r="N179" s="96"/>
      <c r="O179" s="96"/>
      <c r="P179" s="96"/>
      <c r="Q179" s="96"/>
      <c r="R179" s="96"/>
      <c r="S179" s="96"/>
      <c r="T179" s="96"/>
      <c r="U179" s="96"/>
      <c r="V179" s="96"/>
      <c r="W179" s="96"/>
      <c r="X179" s="96"/>
      <c r="Y179" s="96"/>
      <c r="Z179" s="96"/>
      <c r="AA179" s="96"/>
      <c r="AB179" s="96"/>
      <c r="AC179" s="96"/>
      <c r="AD179" s="96"/>
      <c r="AE179" s="96"/>
      <c r="AF179" s="96"/>
      <c r="AG179" s="96"/>
      <c r="AH179" s="99"/>
      <c r="AI179" s="25">
        <f>IF(A179="","",COUNTIF(D179:AH180,"&gt;2")/2)</f>
        <v>7</v>
      </c>
      <c r="AJ179" s="25" cm="1">
        <f t="array" ref="AJ179">SUMPRODUCT(IFERROR((IFERROR(WEEKDAY($D$3:$AH$3,2),999)&lt;6)*D179:AH180,0))</f>
        <v>40</v>
      </c>
      <c r="AK179" s="25" cm="1">
        <f t="array" ref="AK179">SUMPRODUCT((IFERROR(WEEKDAY($D$3:$AH$3,2),999)&lt;6)*D181:AH181)</f>
        <v>10</v>
      </c>
      <c r="AL179" s="25" cm="1">
        <f t="array" ref="AL179">SUMPRODUCT(IFERROR((IFERROR(WEEKDAY($D$3:$AH$3,2),0)&gt;5)*D179:AH181,0))</f>
        <v>20</v>
      </c>
      <c r="AM179" s="25">
        <f>IFERROR(SUM(AJ179:AL181),"")</f>
        <v>70</v>
      </c>
      <c r="AN179" s="25" t="s">
        <v>153</v>
      </c>
      <c r="AO179" s="25" cm="1">
        <f t="array" ref="AO179">SUMPRODUCT((IFERROR((D179:AH179+D180:AH180+D181:AH181),0)&gt;8)*1,IFERROR((D179:AH179+D180:AH180+D181:AH181-8),0))</f>
        <v>14</v>
      </c>
      <c r="AP179" s="25">
        <f>SUM(D179:AH181)-AO179</f>
        <v>56</v>
      </c>
      <c r="AQ179" s="25">
        <f>AM179-AO179-AP179</f>
        <v>0</v>
      </c>
    </row>
    <row r="180" ht="60" spans="1:43">
      <c r="A180" s="111"/>
      <c r="B180" s="96"/>
      <c r="C180" s="96" t="s">
        <v>156</v>
      </c>
      <c r="D180" s="96"/>
      <c r="E180" s="96">
        <v>4</v>
      </c>
      <c r="F180" s="96">
        <v>4</v>
      </c>
      <c r="G180" s="96">
        <v>4</v>
      </c>
      <c r="H180" s="96">
        <v>4</v>
      </c>
      <c r="I180" s="96">
        <v>4</v>
      </c>
      <c r="J180" s="96">
        <v>4</v>
      </c>
      <c r="K180" s="96">
        <v>4</v>
      </c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96"/>
      <c r="X180" s="96"/>
      <c r="Y180" s="96"/>
      <c r="Z180" s="96"/>
      <c r="AA180" s="96"/>
      <c r="AB180" s="96"/>
      <c r="AC180" s="96"/>
      <c r="AD180" s="96"/>
      <c r="AE180" s="96"/>
      <c r="AF180" s="96"/>
      <c r="AG180" s="96"/>
      <c r="AH180" s="99"/>
      <c r="AI180" s="25"/>
      <c r="AJ180" s="25"/>
      <c r="AK180" s="25"/>
      <c r="AL180" s="25"/>
      <c r="AM180" s="25"/>
      <c r="AN180" s="25"/>
      <c r="AO180" s="25"/>
      <c r="AP180" s="25"/>
      <c r="AQ180" s="25"/>
    </row>
    <row r="181" ht="60" spans="1:43">
      <c r="A181" s="112"/>
      <c r="B181" s="96"/>
      <c r="C181" s="96" t="s">
        <v>154</v>
      </c>
      <c r="D181" s="99"/>
      <c r="E181" s="99">
        <v>1</v>
      </c>
      <c r="F181" s="99">
        <v>3</v>
      </c>
      <c r="G181" s="99">
        <v>3</v>
      </c>
      <c r="H181" s="99">
        <v>1</v>
      </c>
      <c r="I181" s="99"/>
      <c r="J181" s="99">
        <v>3</v>
      </c>
      <c r="K181" s="99">
        <v>3</v>
      </c>
      <c r="L181" s="99"/>
      <c r="M181" s="99"/>
      <c r="N181" s="99"/>
      <c r="O181" s="99"/>
      <c r="P181" s="99"/>
      <c r="Q181" s="99"/>
      <c r="R181" s="99"/>
      <c r="S181" s="99"/>
      <c r="T181" s="99"/>
      <c r="U181" s="99"/>
      <c r="V181" s="99"/>
      <c r="W181" s="99"/>
      <c r="X181" s="99"/>
      <c r="Y181" s="99"/>
      <c r="Z181" s="99"/>
      <c r="AA181" s="99"/>
      <c r="AB181" s="99"/>
      <c r="AC181" s="99"/>
      <c r="AD181" s="99"/>
      <c r="AE181" s="96"/>
      <c r="AF181" s="99"/>
      <c r="AG181" s="99"/>
      <c r="AH181" s="99"/>
      <c r="AI181" s="25"/>
      <c r="AJ181" s="25"/>
      <c r="AK181" s="25"/>
      <c r="AL181" s="25"/>
      <c r="AM181" s="25"/>
      <c r="AN181" s="25"/>
      <c r="AO181" s="25"/>
      <c r="AP181" s="25"/>
      <c r="AQ181" s="25"/>
    </row>
    <row r="182" ht="60" spans="1:43">
      <c r="A182" s="110" t="s">
        <v>94</v>
      </c>
      <c r="B182" s="96" t="s">
        <v>45</v>
      </c>
      <c r="C182" s="96" t="s">
        <v>155</v>
      </c>
      <c r="D182" s="101"/>
      <c r="E182" s="101"/>
      <c r="F182" s="98"/>
      <c r="G182" s="98"/>
      <c r="H182" s="98"/>
      <c r="I182" s="98"/>
      <c r="J182" s="98"/>
      <c r="K182" s="98"/>
      <c r="L182" s="98"/>
      <c r="M182" s="98"/>
      <c r="N182" s="98"/>
      <c r="O182" s="98"/>
      <c r="P182" s="98"/>
      <c r="Q182" s="98"/>
      <c r="R182" s="98"/>
      <c r="S182" s="98"/>
      <c r="T182" s="98"/>
      <c r="U182" s="98"/>
      <c r="V182" s="98">
        <v>4</v>
      </c>
      <c r="W182" s="98">
        <v>4</v>
      </c>
      <c r="X182" s="98">
        <v>4</v>
      </c>
      <c r="Y182" s="98">
        <v>4</v>
      </c>
      <c r="Z182" s="98">
        <v>4</v>
      </c>
      <c r="AA182" s="98">
        <v>4</v>
      </c>
      <c r="AB182" s="98" t="s">
        <v>163</v>
      </c>
      <c r="AC182" s="98" t="s">
        <v>163</v>
      </c>
      <c r="AD182" s="98" t="s">
        <v>163</v>
      </c>
      <c r="AE182" s="98">
        <v>4</v>
      </c>
      <c r="AF182" s="98">
        <v>4</v>
      </c>
      <c r="AG182" s="98">
        <v>4</v>
      </c>
      <c r="AH182" s="101" t="s">
        <v>164</v>
      </c>
      <c r="AI182" s="25">
        <f>IF(A182="","",COUNTIF(D182:AH183,"&gt;2")/2)</f>
        <v>8.5</v>
      </c>
      <c r="AJ182" s="25" cm="1">
        <f t="array" ref="AJ182">SUMPRODUCT(IFERROR((IFERROR(WEEKDAY($D$3:$AH$3,2),999)&lt;6)*D182:AH183,0))</f>
        <v>59</v>
      </c>
      <c r="AK182" s="25" cm="1">
        <f t="array" ref="AK182">SUMPRODUCT((IFERROR(WEEKDAY($D$3:$AH$3,2),999)&lt;6)*D184:AH184)</f>
        <v>18</v>
      </c>
      <c r="AL182" s="25" cm="1">
        <f t="array" ref="AL182">SUMPRODUCT(IFERROR((IFERROR(WEEKDAY($D$3:$AH$3,2),0)&gt;5)*D182:AH184,0))</f>
        <v>11</v>
      </c>
      <c r="AM182" s="25">
        <f>IFERROR(SUM(AJ182:AL184),"")</f>
        <v>88</v>
      </c>
      <c r="AN182" s="25" t="s">
        <v>153</v>
      </c>
      <c r="AO182" s="25" cm="1">
        <f t="array" ref="AO182">SUMPRODUCT((IFERROR((D182:AH182+D183:AH183+D184:AH184),0)&gt;8)*1,IFERROR((D182:AH182+D183:AH183+D184:AH184-8),0))</f>
        <v>21</v>
      </c>
      <c r="AP182" s="25">
        <f>SUM(D182:AH184)-AO182</f>
        <v>67</v>
      </c>
      <c r="AQ182" s="25">
        <f>AM182-AO182-AP182</f>
        <v>0</v>
      </c>
    </row>
    <row r="183" ht="60" spans="1:43">
      <c r="A183" s="111"/>
      <c r="B183" s="96"/>
      <c r="C183" s="96" t="s">
        <v>156</v>
      </c>
      <c r="D183" s="101"/>
      <c r="E183" s="101"/>
      <c r="F183" s="98"/>
      <c r="G183" s="98"/>
      <c r="H183" s="98"/>
      <c r="I183" s="98"/>
      <c r="J183" s="98"/>
      <c r="K183" s="98"/>
      <c r="L183" s="98"/>
      <c r="M183" s="98"/>
      <c r="N183" s="98"/>
      <c r="O183" s="98"/>
      <c r="P183" s="98"/>
      <c r="Q183" s="98"/>
      <c r="R183" s="98"/>
      <c r="S183" s="98"/>
      <c r="T183" s="98"/>
      <c r="U183" s="98"/>
      <c r="V183" s="98">
        <v>4</v>
      </c>
      <c r="W183" s="98">
        <v>4</v>
      </c>
      <c r="X183" s="98">
        <v>4</v>
      </c>
      <c r="Y183" s="98">
        <v>4</v>
      </c>
      <c r="Z183" s="98">
        <v>4</v>
      </c>
      <c r="AA183" s="101">
        <v>3</v>
      </c>
      <c r="AB183" s="101"/>
      <c r="AC183" s="98"/>
      <c r="AD183" s="98"/>
      <c r="AE183" s="98">
        <v>4</v>
      </c>
      <c r="AF183" s="98">
        <v>4</v>
      </c>
      <c r="AG183" s="98"/>
      <c r="AH183" s="101"/>
      <c r="AI183" s="25"/>
      <c r="AJ183" s="25"/>
      <c r="AK183" s="25"/>
      <c r="AL183" s="25"/>
      <c r="AM183" s="25"/>
      <c r="AN183" s="25"/>
      <c r="AO183" s="25"/>
      <c r="AP183" s="25"/>
      <c r="AQ183" s="25"/>
    </row>
    <row r="184" ht="60" spans="1:43">
      <c r="A184" s="112"/>
      <c r="B184" s="96"/>
      <c r="C184" s="96" t="s">
        <v>154</v>
      </c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>
        <v>3</v>
      </c>
      <c r="W184" s="101">
        <v>3</v>
      </c>
      <c r="X184" s="101">
        <v>3</v>
      </c>
      <c r="Y184" s="101">
        <v>3</v>
      </c>
      <c r="Z184" s="101">
        <v>3</v>
      </c>
      <c r="AA184" s="101"/>
      <c r="AB184" s="101"/>
      <c r="AC184" s="101"/>
      <c r="AD184" s="101"/>
      <c r="AE184" s="98">
        <v>3</v>
      </c>
      <c r="AF184" s="101">
        <v>3</v>
      </c>
      <c r="AG184" s="101"/>
      <c r="AH184" s="101"/>
      <c r="AI184" s="25"/>
      <c r="AJ184" s="25"/>
      <c r="AK184" s="25"/>
      <c r="AL184" s="25"/>
      <c r="AM184" s="25"/>
      <c r="AN184" s="25"/>
      <c r="AO184" s="25"/>
      <c r="AP184" s="25"/>
      <c r="AQ184" s="25"/>
    </row>
    <row r="185" ht="60" spans="1:43">
      <c r="A185" s="110" t="s">
        <v>49</v>
      </c>
      <c r="B185" s="96" t="s">
        <v>45</v>
      </c>
      <c r="C185" s="96" t="s">
        <v>155</v>
      </c>
      <c r="D185" s="99"/>
      <c r="E185" s="99"/>
      <c r="F185" s="96"/>
      <c r="G185" s="96"/>
      <c r="H185" s="96"/>
      <c r="I185" s="96"/>
      <c r="J185" s="96"/>
      <c r="K185" s="96"/>
      <c r="L185" s="96"/>
      <c r="M185" s="96"/>
      <c r="N185" s="96"/>
      <c r="O185" s="96"/>
      <c r="P185" s="96"/>
      <c r="Q185" s="96"/>
      <c r="R185" s="96"/>
      <c r="S185" s="96"/>
      <c r="T185" s="96"/>
      <c r="U185" s="96"/>
      <c r="V185" s="96"/>
      <c r="W185" s="97"/>
      <c r="X185" s="97"/>
      <c r="Y185" s="96"/>
      <c r="Z185" s="96"/>
      <c r="AA185" s="97"/>
      <c r="AB185" s="97"/>
      <c r="AC185" s="104">
        <v>4</v>
      </c>
      <c r="AD185" s="104">
        <v>4</v>
      </c>
      <c r="AE185" s="104">
        <v>4</v>
      </c>
      <c r="AF185" s="104">
        <v>4</v>
      </c>
      <c r="AG185" s="104">
        <v>4</v>
      </c>
      <c r="AH185" s="104">
        <v>4</v>
      </c>
      <c r="AI185" s="25">
        <f>IF(A185="","",COUNTIF(D185:AH186,"&gt;2")/2)</f>
        <v>6</v>
      </c>
      <c r="AJ185" s="25" cm="1">
        <f t="array" ref="AJ185">SUMPRODUCT(IFERROR((IFERROR(WEEKDAY($D$3:$AH$3,2),999)&lt;6)*D185:AH186,0))</f>
        <v>40</v>
      </c>
      <c r="AK185" s="25" cm="1">
        <f t="array" ref="AK185">SUMPRODUCT((IFERROR(WEEKDAY($D$3:$AH$3,2),999)&lt;6)*D187:AH187)</f>
        <v>20</v>
      </c>
      <c r="AL185" s="25" cm="1">
        <f t="array" ref="AL185">SUMPRODUCT(IFERROR((IFERROR(WEEKDAY($D$3:$AH$3,2),0)&gt;5)*D185:AH187,0))</f>
        <v>14</v>
      </c>
      <c r="AM185" s="25">
        <f>IFERROR(SUM(AJ185:AL187),"")</f>
        <v>74</v>
      </c>
      <c r="AN185" s="25" t="s">
        <v>153</v>
      </c>
      <c r="AO185" s="25" cm="1">
        <f t="array" ref="AO185">SUMPRODUCT((IFERROR((D185:AH185+D186:AH186+D187:AH187),0)&gt;8)*1,IFERROR((D185:AH185+D186:AH186+D187:AH187-8),0))</f>
        <v>26</v>
      </c>
      <c r="AP185" s="25">
        <f>SUM(D185:AH187)-AO185</f>
        <v>48</v>
      </c>
      <c r="AQ185" s="25">
        <f>AM185-AO185-AP185</f>
        <v>0</v>
      </c>
    </row>
    <row r="186" ht="60" spans="1:43">
      <c r="A186" s="111"/>
      <c r="B186" s="96"/>
      <c r="C186" s="96" t="s">
        <v>156</v>
      </c>
      <c r="D186" s="99"/>
      <c r="E186" s="99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100"/>
      <c r="X186" s="100"/>
      <c r="Y186" s="96"/>
      <c r="Z186" s="96"/>
      <c r="AA186" s="100"/>
      <c r="AB186" s="100"/>
      <c r="AC186" s="104">
        <v>4</v>
      </c>
      <c r="AD186" s="104">
        <v>4</v>
      </c>
      <c r="AE186" s="104">
        <v>4</v>
      </c>
      <c r="AF186" s="104">
        <v>4</v>
      </c>
      <c r="AG186" s="104">
        <v>4</v>
      </c>
      <c r="AH186" s="104">
        <v>4</v>
      </c>
      <c r="AI186" s="25"/>
      <c r="AJ186" s="25"/>
      <c r="AK186" s="25"/>
      <c r="AL186" s="25"/>
      <c r="AM186" s="25"/>
      <c r="AN186" s="25"/>
      <c r="AO186" s="25"/>
      <c r="AP186" s="25"/>
      <c r="AQ186" s="25"/>
    </row>
    <row r="187" ht="60" spans="1:43">
      <c r="A187" s="112"/>
      <c r="B187" s="96"/>
      <c r="C187" s="96" t="s">
        <v>154</v>
      </c>
      <c r="D187" s="99"/>
      <c r="E187" s="99"/>
      <c r="F187" s="99"/>
      <c r="G187" s="99"/>
      <c r="H187" s="99"/>
      <c r="I187" s="99"/>
      <c r="J187" s="99"/>
      <c r="K187" s="99"/>
      <c r="L187" s="99"/>
      <c r="M187" s="99"/>
      <c r="N187" s="99"/>
      <c r="O187" s="99"/>
      <c r="P187" s="99"/>
      <c r="Q187" s="99"/>
      <c r="R187" s="99"/>
      <c r="S187" s="99"/>
      <c r="T187" s="99"/>
      <c r="U187" s="99"/>
      <c r="V187" s="99"/>
      <c r="W187" s="99"/>
      <c r="X187" s="99"/>
      <c r="Y187" s="99"/>
      <c r="Z187" s="99"/>
      <c r="AA187" s="99"/>
      <c r="AB187" s="99"/>
      <c r="AC187" s="107">
        <v>6</v>
      </c>
      <c r="AD187" s="107">
        <v>4</v>
      </c>
      <c r="AE187" s="107">
        <v>4</v>
      </c>
      <c r="AF187" s="107">
        <v>4</v>
      </c>
      <c r="AG187" s="107">
        <v>4</v>
      </c>
      <c r="AH187" s="107">
        <v>4</v>
      </c>
      <c r="AI187" s="25"/>
      <c r="AJ187" s="25"/>
      <c r="AK187" s="25"/>
      <c r="AL187" s="25"/>
      <c r="AM187" s="25"/>
      <c r="AN187" s="25"/>
      <c r="AO187" s="25"/>
      <c r="AP187" s="25"/>
      <c r="AQ187" s="25"/>
    </row>
    <row r="188" ht="60" spans="1:43">
      <c r="A188" s="110" t="s">
        <v>95</v>
      </c>
      <c r="B188" s="96" t="s">
        <v>45</v>
      </c>
      <c r="C188" s="96" t="s">
        <v>155</v>
      </c>
      <c r="D188" s="99"/>
      <c r="E188" s="99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7">
        <v>4</v>
      </c>
      <c r="X188" s="97">
        <v>4</v>
      </c>
      <c r="Y188" s="97">
        <v>0</v>
      </c>
      <c r="Z188" s="97">
        <v>4</v>
      </c>
      <c r="AA188" s="97">
        <v>4</v>
      </c>
      <c r="AB188" s="97">
        <v>4</v>
      </c>
      <c r="AC188" s="97">
        <v>4</v>
      </c>
      <c r="AD188" s="97">
        <v>4</v>
      </c>
      <c r="AE188" s="97">
        <v>4</v>
      </c>
      <c r="AF188" s="97">
        <v>4</v>
      </c>
      <c r="AG188" s="97">
        <v>4</v>
      </c>
      <c r="AH188" s="97">
        <v>4</v>
      </c>
      <c r="AI188" s="25">
        <f>IF(A188="","",COUNTIF(D188:AH189,"&gt;2")/2)</f>
        <v>11</v>
      </c>
      <c r="AJ188" s="25" cm="1">
        <f t="array" ref="AJ188">SUMPRODUCT(IFERROR((IFERROR(WEEKDAY($D$3:$AH$3,2),999)&lt;6)*D188:AH189,0))</f>
        <v>72</v>
      </c>
      <c r="AK188" s="25" cm="1">
        <f t="array" ref="AK188">SUMPRODUCT((IFERROR(WEEKDAY($D$3:$AH$3,2),999)&lt;6)*D190:AH190)</f>
        <v>27</v>
      </c>
      <c r="AL188" s="25" cm="1">
        <f t="array" ref="AL188">SUMPRODUCT(IFERROR((IFERROR(WEEKDAY($D$3:$AH$3,2),0)&gt;5)*D188:AH190,0))</f>
        <v>24</v>
      </c>
      <c r="AM188" s="25">
        <f>IFERROR(SUM(AJ188:AL190),"")</f>
        <v>123</v>
      </c>
      <c r="AN188" s="25" t="s">
        <v>153</v>
      </c>
      <c r="AO188" s="25" cm="1">
        <f t="array" ref="AO188">SUMPRODUCT((IFERROR((D188:AH188+D189:AH189+D190:AH190),0)&gt;8)*1,IFERROR((D188:AH188+D189:AH189+D190:AH190-8),0))</f>
        <v>35</v>
      </c>
      <c r="AP188" s="25">
        <f>SUM(D188:AH190)-AO188</f>
        <v>88</v>
      </c>
      <c r="AQ188" s="25">
        <f>AM188-AO188-AP188</f>
        <v>0</v>
      </c>
    </row>
    <row r="189" ht="60" spans="1:43">
      <c r="A189" s="111"/>
      <c r="B189" s="96"/>
      <c r="C189" s="96" t="s">
        <v>156</v>
      </c>
      <c r="D189" s="99"/>
      <c r="E189" s="99"/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100">
        <v>4</v>
      </c>
      <c r="X189" s="100">
        <v>4</v>
      </c>
      <c r="Y189" s="100">
        <v>0</v>
      </c>
      <c r="Z189" s="100">
        <v>4</v>
      </c>
      <c r="AA189" s="100">
        <v>4</v>
      </c>
      <c r="AB189" s="100">
        <v>4</v>
      </c>
      <c r="AC189" s="100">
        <v>4</v>
      </c>
      <c r="AD189" s="100">
        <v>4</v>
      </c>
      <c r="AE189" s="100">
        <v>4</v>
      </c>
      <c r="AF189" s="100">
        <v>4</v>
      </c>
      <c r="AG189" s="100">
        <v>4</v>
      </c>
      <c r="AH189" s="100">
        <v>4</v>
      </c>
      <c r="AI189" s="25"/>
      <c r="AJ189" s="25"/>
      <c r="AK189" s="25"/>
      <c r="AL189" s="25"/>
      <c r="AM189" s="25"/>
      <c r="AN189" s="25"/>
      <c r="AO189" s="25"/>
      <c r="AP189" s="25"/>
      <c r="AQ189" s="25"/>
    </row>
    <row r="190" ht="60" spans="1:43">
      <c r="A190" s="112"/>
      <c r="B190" s="96"/>
      <c r="C190" s="96" t="s">
        <v>154</v>
      </c>
      <c r="D190" s="99"/>
      <c r="E190" s="99"/>
      <c r="F190" s="99"/>
      <c r="G190" s="99"/>
      <c r="H190" s="99"/>
      <c r="I190" s="99"/>
      <c r="J190" s="99"/>
      <c r="K190" s="99"/>
      <c r="L190" s="99"/>
      <c r="M190" s="99"/>
      <c r="N190" s="99"/>
      <c r="O190" s="99"/>
      <c r="P190" s="99"/>
      <c r="Q190" s="99"/>
      <c r="R190" s="99"/>
      <c r="S190" s="99"/>
      <c r="T190" s="99"/>
      <c r="U190" s="99"/>
      <c r="V190" s="99"/>
      <c r="W190" s="99">
        <v>4</v>
      </c>
      <c r="X190" s="99">
        <v>3</v>
      </c>
      <c r="Y190" s="99">
        <v>0</v>
      </c>
      <c r="Z190" s="99">
        <v>3</v>
      </c>
      <c r="AA190" s="99">
        <v>3</v>
      </c>
      <c r="AB190" s="99">
        <v>4</v>
      </c>
      <c r="AC190" s="99">
        <v>4</v>
      </c>
      <c r="AD190" s="99">
        <v>3</v>
      </c>
      <c r="AE190" s="99">
        <v>2</v>
      </c>
      <c r="AF190" s="99">
        <v>3</v>
      </c>
      <c r="AG190" s="99">
        <v>3</v>
      </c>
      <c r="AH190" s="99">
        <v>3</v>
      </c>
      <c r="AI190" s="25"/>
      <c r="AJ190" s="25"/>
      <c r="AK190" s="25"/>
      <c r="AL190" s="25"/>
      <c r="AM190" s="25"/>
      <c r="AN190" s="25"/>
      <c r="AO190" s="25"/>
      <c r="AP190" s="25"/>
      <c r="AQ190" s="25"/>
    </row>
    <row r="191" ht="15" spans="1:43">
      <c r="A191" s="113" t="s">
        <v>43</v>
      </c>
      <c r="B191" s="114" t="s">
        <v>42</v>
      </c>
      <c r="C191" s="115" t="s">
        <v>155</v>
      </c>
      <c r="D191" s="116"/>
      <c r="E191" s="116"/>
      <c r="F191" s="116"/>
      <c r="G191" s="116">
        <v>4</v>
      </c>
      <c r="H191" s="116">
        <v>4</v>
      </c>
      <c r="I191" s="116" t="s">
        <v>164</v>
      </c>
      <c r="J191" s="116"/>
      <c r="K191" s="116"/>
      <c r="L191" s="116"/>
      <c r="M191" s="116"/>
      <c r="N191" s="116"/>
      <c r="O191" s="116"/>
      <c r="P191" s="116"/>
      <c r="Q191" s="116"/>
      <c r="R191" s="116"/>
      <c r="S191" s="116"/>
      <c r="T191" s="116"/>
      <c r="U191" s="116"/>
      <c r="V191" s="116"/>
      <c r="W191" s="116"/>
      <c r="X191" s="116"/>
      <c r="Y191" s="116"/>
      <c r="Z191" s="116"/>
      <c r="AA191" s="116"/>
      <c r="AB191" s="116"/>
      <c r="AC191" s="116"/>
      <c r="AD191" s="116"/>
      <c r="AE191" s="116"/>
      <c r="AF191" s="116"/>
      <c r="AG191" s="116"/>
      <c r="AH191" s="116"/>
      <c r="AI191" s="25">
        <f>IF(A191="","",COUNTIF(D191:AH192,"&gt;2")/2)</f>
        <v>2</v>
      </c>
      <c r="AJ191" s="25" cm="1">
        <f t="array" ref="AJ191">SUMPRODUCT(IFERROR((IFERROR(WEEKDAY($D$3:$AH$3,2),999)&lt;6)*D191:AH192,0))</f>
        <v>0</v>
      </c>
      <c r="AK191" s="25" cm="1">
        <f t="array" ref="AK191">SUMPRODUCT((IFERROR(WEEKDAY($D$3:$AH$3,2),999)&lt;6)*D193:AH193)</f>
        <v>0</v>
      </c>
      <c r="AL191" s="25" cm="1">
        <f t="array" ref="AL191">SUMPRODUCT(IFERROR((IFERROR(WEEKDAY($D$3:$AH$3,2),0)&gt;5)*D191:AH193,0))</f>
        <v>22.5</v>
      </c>
      <c r="AM191" s="25">
        <f>IFERROR(SUM(AJ191:AL193),"")</f>
        <v>22.5</v>
      </c>
      <c r="AN191" s="25" t="s">
        <v>153</v>
      </c>
      <c r="AO191" s="25" cm="1">
        <f t="array" ref="AO191">SUMPRODUCT((IFERROR((D191:AH191+D192:AH192+D193:AH193),0)&gt;8)*1,IFERROR((D191:AH191+D192:AH192+D193:AH193-8),0))</f>
        <v>6.5</v>
      </c>
      <c r="AP191" s="25">
        <f>SUM(D191:AH193)-AO191</f>
        <v>16</v>
      </c>
      <c r="AQ191" s="25">
        <f>AM191-AO191-AP191</f>
        <v>0</v>
      </c>
    </row>
    <row r="192" ht="15" spans="1:43">
      <c r="A192" s="117"/>
      <c r="B192" s="118"/>
      <c r="C192" s="115" t="s">
        <v>156</v>
      </c>
      <c r="D192" s="116"/>
      <c r="E192" s="116"/>
      <c r="F192" s="116"/>
      <c r="G192" s="116">
        <v>4</v>
      </c>
      <c r="H192" s="116">
        <v>4</v>
      </c>
      <c r="I192" s="116"/>
      <c r="J192" s="116"/>
      <c r="K192" s="116"/>
      <c r="L192" s="116"/>
      <c r="M192" s="116"/>
      <c r="N192" s="116"/>
      <c r="O192" s="116"/>
      <c r="P192" s="116"/>
      <c r="Q192" s="116"/>
      <c r="R192" s="116"/>
      <c r="S192" s="116"/>
      <c r="T192" s="116"/>
      <c r="U192" s="116"/>
      <c r="V192" s="116"/>
      <c r="W192" s="116"/>
      <c r="X192" s="116"/>
      <c r="Y192" s="116"/>
      <c r="Z192" s="116"/>
      <c r="AA192" s="116"/>
      <c r="AB192" s="116"/>
      <c r="AC192" s="116"/>
      <c r="AD192" s="116"/>
      <c r="AE192" s="116"/>
      <c r="AF192" s="116"/>
      <c r="AG192" s="116"/>
      <c r="AH192" s="116"/>
      <c r="AI192" s="25"/>
      <c r="AJ192" s="25"/>
      <c r="AK192" s="25"/>
      <c r="AL192" s="25"/>
      <c r="AM192" s="25"/>
      <c r="AN192" s="25"/>
      <c r="AO192" s="25"/>
      <c r="AP192" s="25"/>
      <c r="AQ192" s="25"/>
    </row>
    <row r="193" ht="15" spans="1:43">
      <c r="A193" s="119"/>
      <c r="B193" s="118"/>
      <c r="C193" s="115" t="s">
        <v>154</v>
      </c>
      <c r="D193" s="116"/>
      <c r="E193" s="116"/>
      <c r="F193" s="116"/>
      <c r="G193" s="116">
        <v>3.5</v>
      </c>
      <c r="H193" s="116">
        <v>3</v>
      </c>
      <c r="I193" s="116"/>
      <c r="J193" s="116"/>
      <c r="K193" s="116"/>
      <c r="L193" s="116"/>
      <c r="M193" s="116"/>
      <c r="N193" s="116"/>
      <c r="O193" s="116"/>
      <c r="P193" s="116"/>
      <c r="Q193" s="116"/>
      <c r="R193" s="116"/>
      <c r="S193" s="116"/>
      <c r="T193" s="116"/>
      <c r="U193" s="116"/>
      <c r="V193" s="116"/>
      <c r="W193" s="116"/>
      <c r="X193" s="116"/>
      <c r="Y193" s="116"/>
      <c r="Z193" s="116"/>
      <c r="AA193" s="116"/>
      <c r="AB193" s="116"/>
      <c r="AC193" s="116"/>
      <c r="AD193" s="116"/>
      <c r="AE193" s="116"/>
      <c r="AF193" s="116"/>
      <c r="AG193" s="116"/>
      <c r="AH193" s="116"/>
      <c r="AI193" s="25"/>
      <c r="AJ193" s="25"/>
      <c r="AK193" s="25"/>
      <c r="AL193" s="25"/>
      <c r="AM193" s="25"/>
      <c r="AN193" s="25"/>
      <c r="AO193" s="25"/>
      <c r="AP193" s="25"/>
      <c r="AQ193" s="25"/>
    </row>
    <row r="194" ht="13.5" spans="1:43">
      <c r="A194" s="120" t="s">
        <v>40</v>
      </c>
      <c r="B194" s="121" t="s">
        <v>39</v>
      </c>
      <c r="C194" s="121" t="s">
        <v>39</v>
      </c>
      <c r="D194" s="120" t="s">
        <v>165</v>
      </c>
      <c r="E194" s="120" t="s">
        <v>165</v>
      </c>
      <c r="F194" s="120" t="s">
        <v>165</v>
      </c>
      <c r="G194" s="120" t="s">
        <v>165</v>
      </c>
      <c r="H194" s="120" t="s">
        <v>165</v>
      </c>
      <c r="I194" s="120" t="s">
        <v>165</v>
      </c>
      <c r="J194" s="120" t="s">
        <v>166</v>
      </c>
      <c r="K194" s="120">
        <v>4</v>
      </c>
      <c r="L194" s="120">
        <v>4</v>
      </c>
      <c r="M194" s="120">
        <v>4</v>
      </c>
      <c r="N194" s="120" t="s">
        <v>165</v>
      </c>
      <c r="O194" s="120" t="s">
        <v>165</v>
      </c>
      <c r="P194" s="120">
        <v>4</v>
      </c>
      <c r="Q194" s="120">
        <v>4</v>
      </c>
      <c r="R194" s="120">
        <v>4</v>
      </c>
      <c r="S194" s="120">
        <v>4</v>
      </c>
      <c r="T194" s="120">
        <v>4</v>
      </c>
      <c r="U194" s="120" t="s">
        <v>165</v>
      </c>
      <c r="V194" s="120" t="s">
        <v>165</v>
      </c>
      <c r="W194" s="120">
        <v>4</v>
      </c>
      <c r="X194" s="120">
        <v>4</v>
      </c>
      <c r="Y194" s="120">
        <v>4</v>
      </c>
      <c r="Z194" s="120">
        <v>4</v>
      </c>
      <c r="AA194" s="120">
        <v>4</v>
      </c>
      <c r="AB194" s="120" t="s">
        <v>165</v>
      </c>
      <c r="AC194" s="120" t="s">
        <v>165</v>
      </c>
      <c r="AD194" s="120">
        <v>4</v>
      </c>
      <c r="AE194" s="120">
        <v>4</v>
      </c>
      <c r="AF194" s="120">
        <v>4</v>
      </c>
      <c r="AG194" s="120">
        <v>4</v>
      </c>
      <c r="AH194" s="120">
        <v>4</v>
      </c>
      <c r="AI194" s="25">
        <f>IF(A194="","",COUNTIF(D194:AH195,"&gt;2")/2)</f>
        <v>17.5</v>
      </c>
      <c r="AJ194" s="25" cm="1">
        <f t="array" ref="AJ194">SUMPRODUCT(IFERROR((IFERROR(WEEKDAY($D$3:$AH$3,2),999)&lt;6)*D194:AH195,0))</f>
        <v>140</v>
      </c>
      <c r="AK194" s="25" cm="1">
        <f t="array" ref="AK194">SUMPRODUCT((IFERROR(WEEKDAY($D$3:$AH$3,2),999)&lt;6)*D196:AH196)</f>
        <v>74.5</v>
      </c>
      <c r="AL194" s="25" cm="1">
        <f t="array" ref="AL194">SUMPRODUCT(IFERROR((IFERROR(WEEKDAY($D$3:$AH$3,2),0)&gt;5)*D194:AH196,0))</f>
        <v>51</v>
      </c>
      <c r="AM194" s="25">
        <f>IFERROR(SUM(AJ194:AL196),"")</f>
        <v>265.5</v>
      </c>
      <c r="AN194" s="25" t="s">
        <v>153</v>
      </c>
      <c r="AO194" s="25" cm="1">
        <f t="array" ref="AO194">SUMPRODUCT((IFERROR((D194:AH194+D195:AH195+D196:AH196),0)&gt;8)*1,IFERROR((D194:AH194+D195:AH195+D196:AH196-8),0))</f>
        <v>69</v>
      </c>
      <c r="AP194" s="25">
        <f>SUM(D194:AH196)-AO194</f>
        <v>196.5</v>
      </c>
      <c r="AQ194" s="25">
        <f>AM194-AO194-AP194</f>
        <v>0</v>
      </c>
    </row>
    <row r="195" ht="13.5" spans="1:43">
      <c r="A195" s="122"/>
      <c r="B195" s="122"/>
      <c r="C195" s="122"/>
      <c r="D195" s="120" t="s">
        <v>165</v>
      </c>
      <c r="E195" s="120" t="s">
        <v>165</v>
      </c>
      <c r="F195" s="120" t="s">
        <v>165</v>
      </c>
      <c r="G195" s="120" t="s">
        <v>165</v>
      </c>
      <c r="H195" s="120" t="s">
        <v>165</v>
      </c>
      <c r="I195" s="120" t="s">
        <v>165</v>
      </c>
      <c r="J195" s="120" t="s">
        <v>166</v>
      </c>
      <c r="K195" s="120">
        <v>4</v>
      </c>
      <c r="L195" s="120">
        <v>4</v>
      </c>
      <c r="M195" s="120">
        <v>4</v>
      </c>
      <c r="N195" s="120" t="s">
        <v>165</v>
      </c>
      <c r="O195" s="120" t="s">
        <v>165</v>
      </c>
      <c r="P195" s="120">
        <v>4</v>
      </c>
      <c r="Q195" s="120">
        <v>4</v>
      </c>
      <c r="R195" s="120">
        <v>4</v>
      </c>
      <c r="S195" s="120">
        <v>4</v>
      </c>
      <c r="T195" s="120">
        <v>4</v>
      </c>
      <c r="U195" s="120" t="s">
        <v>165</v>
      </c>
      <c r="V195" s="120" t="s">
        <v>165</v>
      </c>
      <c r="W195" s="120">
        <v>4</v>
      </c>
      <c r="X195" s="120">
        <v>4</v>
      </c>
      <c r="Y195" s="120">
        <v>4</v>
      </c>
      <c r="Z195" s="120">
        <v>4</v>
      </c>
      <c r="AA195" s="120">
        <v>4</v>
      </c>
      <c r="AB195" s="120" t="s">
        <v>165</v>
      </c>
      <c r="AC195" s="120" t="s">
        <v>165</v>
      </c>
      <c r="AD195" s="120">
        <v>4</v>
      </c>
      <c r="AE195" s="120">
        <v>4</v>
      </c>
      <c r="AF195" s="120" t="s">
        <v>166</v>
      </c>
      <c r="AG195" s="120">
        <v>4</v>
      </c>
      <c r="AH195" s="120">
        <v>4</v>
      </c>
      <c r="AI195" s="25"/>
      <c r="AJ195" s="25"/>
      <c r="AK195" s="25"/>
      <c r="AL195" s="25"/>
      <c r="AM195" s="25"/>
      <c r="AN195" s="25"/>
      <c r="AO195" s="25"/>
      <c r="AP195" s="25"/>
      <c r="AQ195" s="25"/>
    </row>
    <row r="196" ht="13.5" spans="1:43">
      <c r="A196" s="120" t="s">
        <v>154</v>
      </c>
      <c r="B196" s="122"/>
      <c r="C196" s="122"/>
      <c r="D196" s="120"/>
      <c r="E196" s="120"/>
      <c r="F196" s="120"/>
      <c r="G196" s="120"/>
      <c r="H196" s="120"/>
      <c r="I196" s="120"/>
      <c r="J196" s="120"/>
      <c r="K196" s="120">
        <v>4.5</v>
      </c>
      <c r="L196" s="120">
        <v>5</v>
      </c>
      <c r="M196" s="120">
        <v>4.5</v>
      </c>
      <c r="N196" s="120">
        <v>13</v>
      </c>
      <c r="O196" s="120">
        <v>13.5</v>
      </c>
      <c r="P196" s="120">
        <v>6.5</v>
      </c>
      <c r="Q196" s="120">
        <v>8</v>
      </c>
      <c r="R196" s="120">
        <v>7</v>
      </c>
      <c r="S196" s="120">
        <v>5</v>
      </c>
      <c r="T196" s="120">
        <v>4.5</v>
      </c>
      <c r="U196" s="120">
        <v>12</v>
      </c>
      <c r="V196" s="120">
        <v>12.5</v>
      </c>
      <c r="W196" s="120">
        <v>4</v>
      </c>
      <c r="X196" s="120"/>
      <c r="Y196" s="123">
        <v>4</v>
      </c>
      <c r="Z196" s="120">
        <v>5</v>
      </c>
      <c r="AA196" s="120"/>
      <c r="AB196" s="120"/>
      <c r="AC196" s="120"/>
      <c r="AD196" s="120">
        <v>5</v>
      </c>
      <c r="AE196" s="120">
        <v>6</v>
      </c>
      <c r="AF196" s="120">
        <v>5.5</v>
      </c>
      <c r="AG196" s="120"/>
      <c r="AH196" s="120"/>
      <c r="AI196" s="25"/>
      <c r="AJ196" s="25"/>
      <c r="AK196" s="25"/>
      <c r="AL196" s="25"/>
      <c r="AM196" s="25"/>
      <c r="AN196" s="25"/>
      <c r="AO196" s="25"/>
      <c r="AP196" s="25"/>
      <c r="AQ196" s="25"/>
    </row>
    <row r="197" ht="13.5" spans="1:43">
      <c r="A197" s="124" t="s">
        <v>25</v>
      </c>
      <c r="B197" s="125" t="s">
        <v>21</v>
      </c>
      <c r="C197" s="126" t="s">
        <v>155</v>
      </c>
      <c r="D197" s="127"/>
      <c r="E197" s="127">
        <v>4</v>
      </c>
      <c r="F197" s="127"/>
      <c r="G197" s="127"/>
      <c r="H197" s="127"/>
      <c r="I197" s="127">
        <v>4</v>
      </c>
      <c r="J197" s="127">
        <v>4</v>
      </c>
      <c r="K197" s="127">
        <v>4</v>
      </c>
      <c r="L197" s="127">
        <v>4</v>
      </c>
      <c r="M197" s="127">
        <v>4</v>
      </c>
      <c r="N197" s="127">
        <v>4</v>
      </c>
      <c r="O197" s="127">
        <v>4</v>
      </c>
      <c r="P197" s="127"/>
      <c r="Q197" s="127"/>
      <c r="R197" s="127"/>
      <c r="S197" s="127"/>
      <c r="T197" s="127"/>
      <c r="U197" s="127"/>
      <c r="V197" s="127"/>
      <c r="W197" s="127"/>
      <c r="X197" s="127"/>
      <c r="Y197" s="127"/>
      <c r="Z197" s="127"/>
      <c r="AA197" s="127"/>
      <c r="AB197" s="127"/>
      <c r="AC197" s="127"/>
      <c r="AD197" s="127"/>
      <c r="AE197" s="127"/>
      <c r="AF197" s="127"/>
      <c r="AG197" s="127"/>
      <c r="AH197" s="127"/>
      <c r="AI197" s="25">
        <f>IF(A197="","",COUNTIF(D197:AH198,"&gt;2")/2)</f>
        <v>8</v>
      </c>
      <c r="AJ197" s="25" cm="1">
        <f t="array" ref="AJ197">SUMPRODUCT(IFERROR((IFERROR(WEEKDAY($D$3:$AH$3,2),999)&lt;6)*D197:AH198,0))</f>
        <v>48</v>
      </c>
      <c r="AK197" s="25" cm="1">
        <f t="array" ref="AK197">SUMPRODUCT((IFERROR(WEEKDAY($D$3:$AH$3,2),999)&lt;6)*D199:AH199)</f>
        <v>21.5</v>
      </c>
      <c r="AL197" s="25" cm="1">
        <f t="array" ref="AL197">SUMPRODUCT(IFERROR((IFERROR(WEEKDAY($D$3:$AH$3,2),0)&gt;5)*D197:AH199,0))</f>
        <v>22</v>
      </c>
      <c r="AM197" s="25">
        <f>IFERROR(SUM(AJ197:AL199),"")</f>
        <v>91.5</v>
      </c>
      <c r="AN197" s="25" t="s">
        <v>153</v>
      </c>
      <c r="AO197" s="25" cm="1">
        <f t="array" ref="AO197">SUMPRODUCT((IFERROR((D197:AH197+D198:AH198+D199:AH199),0)&gt;8)*1,IFERROR((D197:AH197+D198:AH198+D199:AH199-8),0))</f>
        <v>27.5</v>
      </c>
      <c r="AP197" s="25">
        <f>SUM(D197:AH199)-AO197</f>
        <v>64</v>
      </c>
      <c r="AQ197" s="25">
        <f>AM197-AO197-AP197</f>
        <v>0</v>
      </c>
    </row>
    <row r="198" ht="13.5" spans="1:43">
      <c r="A198" s="125"/>
      <c r="B198" s="125"/>
      <c r="C198" s="126" t="s">
        <v>156</v>
      </c>
      <c r="D198" s="127"/>
      <c r="E198" s="127">
        <v>4</v>
      </c>
      <c r="F198" s="127"/>
      <c r="G198" s="127"/>
      <c r="H198" s="127"/>
      <c r="I198" s="127">
        <v>4</v>
      </c>
      <c r="J198" s="127">
        <v>4</v>
      </c>
      <c r="K198" s="127">
        <v>4</v>
      </c>
      <c r="L198" s="127">
        <v>4</v>
      </c>
      <c r="M198" s="127">
        <v>4</v>
      </c>
      <c r="N198" s="127">
        <v>4</v>
      </c>
      <c r="O198" s="127">
        <v>4</v>
      </c>
      <c r="P198" s="127"/>
      <c r="Q198" s="127"/>
      <c r="R198" s="127"/>
      <c r="S198" s="127"/>
      <c r="T198" s="127"/>
      <c r="U198" s="127"/>
      <c r="V198" s="127"/>
      <c r="W198" s="127"/>
      <c r="X198" s="127"/>
      <c r="Y198" s="127"/>
      <c r="Z198" s="127"/>
      <c r="AA198" s="127"/>
      <c r="AB198" s="127"/>
      <c r="AC198" s="127"/>
      <c r="AD198" s="127"/>
      <c r="AE198" s="127"/>
      <c r="AF198" s="127"/>
      <c r="AG198" s="127"/>
      <c r="AH198" s="127"/>
      <c r="AI198" s="25"/>
      <c r="AJ198" s="25"/>
      <c r="AK198" s="25"/>
      <c r="AL198" s="25"/>
      <c r="AM198" s="25"/>
      <c r="AN198" s="25"/>
      <c r="AO198" s="25"/>
      <c r="AP198" s="25"/>
      <c r="AQ198" s="25"/>
    </row>
    <row r="199" ht="13.5" spans="1:43">
      <c r="A199" s="128"/>
      <c r="B199" s="128"/>
      <c r="C199" s="126" t="s">
        <v>154</v>
      </c>
      <c r="D199" s="127"/>
      <c r="E199" s="127">
        <v>2.5</v>
      </c>
      <c r="F199" s="127"/>
      <c r="G199" s="127"/>
      <c r="H199" s="127"/>
      <c r="I199" s="127">
        <v>0.5</v>
      </c>
      <c r="J199" s="127">
        <v>6</v>
      </c>
      <c r="K199" s="127">
        <v>3.5</v>
      </c>
      <c r="L199" s="127">
        <v>3.5</v>
      </c>
      <c r="M199" s="127">
        <v>5.5</v>
      </c>
      <c r="N199" s="127">
        <v>4.5</v>
      </c>
      <c r="O199" s="127">
        <v>1.5</v>
      </c>
      <c r="P199" s="127"/>
      <c r="Q199" s="127"/>
      <c r="R199" s="127"/>
      <c r="S199" s="127"/>
      <c r="T199" s="127"/>
      <c r="U199" s="127"/>
      <c r="V199" s="127"/>
      <c r="W199" s="127"/>
      <c r="X199" s="127"/>
      <c r="Y199" s="127"/>
      <c r="Z199" s="127"/>
      <c r="AA199" s="127"/>
      <c r="AB199" s="127"/>
      <c r="AC199" s="127"/>
      <c r="AD199" s="127"/>
      <c r="AE199" s="127"/>
      <c r="AF199" s="127"/>
      <c r="AG199" s="127"/>
      <c r="AH199" s="127"/>
      <c r="AI199" s="25"/>
      <c r="AJ199" s="25"/>
      <c r="AK199" s="25"/>
      <c r="AL199" s="25"/>
      <c r="AM199" s="25"/>
      <c r="AN199" s="25"/>
      <c r="AO199" s="25"/>
      <c r="AP199" s="25"/>
      <c r="AQ199" s="25"/>
    </row>
    <row r="200" ht="13.5" spans="1:43">
      <c r="A200" s="124" t="s">
        <v>26</v>
      </c>
      <c r="B200" s="125" t="s">
        <v>21</v>
      </c>
      <c r="C200" s="126" t="s">
        <v>155</v>
      </c>
      <c r="D200" s="127"/>
      <c r="E200" s="127">
        <v>4</v>
      </c>
      <c r="F200" s="127"/>
      <c r="G200" s="127">
        <v>4</v>
      </c>
      <c r="H200" s="127">
        <v>4</v>
      </c>
      <c r="I200" s="127">
        <v>4</v>
      </c>
      <c r="J200" s="127">
        <v>4</v>
      </c>
      <c r="K200" s="127">
        <v>4</v>
      </c>
      <c r="L200" s="127">
        <v>4</v>
      </c>
      <c r="M200" s="127">
        <v>4</v>
      </c>
      <c r="N200" s="127">
        <v>4</v>
      </c>
      <c r="O200" s="127">
        <v>4</v>
      </c>
      <c r="P200" s="127">
        <v>4</v>
      </c>
      <c r="Q200" s="127">
        <v>4</v>
      </c>
      <c r="R200" s="127">
        <v>4</v>
      </c>
      <c r="S200" s="127">
        <v>4</v>
      </c>
      <c r="T200" s="127">
        <v>4</v>
      </c>
      <c r="U200" s="127">
        <v>4</v>
      </c>
      <c r="V200" s="127">
        <v>4</v>
      </c>
      <c r="W200" s="127"/>
      <c r="X200" s="127"/>
      <c r="Y200" s="127"/>
      <c r="Z200" s="127"/>
      <c r="AA200" s="127"/>
      <c r="AB200" s="127"/>
      <c r="AC200" s="127"/>
      <c r="AD200" s="127"/>
      <c r="AE200" s="127"/>
      <c r="AF200" s="127"/>
      <c r="AG200" s="127"/>
      <c r="AH200" s="127"/>
      <c r="AI200" s="25">
        <f>IF(A200="","",COUNTIF(D200:AH201,"&gt;2")/2)</f>
        <v>17</v>
      </c>
      <c r="AJ200" s="25" cm="1">
        <f t="array" ref="AJ200">SUMPRODUCT(IFERROR((IFERROR(WEEKDAY($D$3:$AH$3,2),999)&lt;6)*D200:AH201,0))</f>
        <v>88</v>
      </c>
      <c r="AK200" s="25" cm="1">
        <f t="array" ref="AK200">SUMPRODUCT((IFERROR(WEEKDAY($D$3:$AH$3,2),999)&lt;6)*D202:AH202)</f>
        <v>44</v>
      </c>
      <c r="AL200" s="25" cm="1">
        <f t="array" ref="AL200">SUMPRODUCT(IFERROR((IFERROR(WEEKDAY($D$3:$AH$3,2),0)&gt;5)*D200:AH202,0))</f>
        <v>67.5</v>
      </c>
      <c r="AM200" s="25">
        <f>IFERROR(SUM(AJ200:AL202),"")</f>
        <v>199.5</v>
      </c>
      <c r="AN200" s="25" t="s">
        <v>153</v>
      </c>
      <c r="AO200" s="25" cm="1">
        <f t="array" ref="AO200">SUMPRODUCT((IFERROR((D200:AH200+D201:AH201+D202:AH202),0)&gt;8)*1,IFERROR((D200:AH200+D201:AH201+D202:AH202-8),0))</f>
        <v>63.5</v>
      </c>
      <c r="AP200" s="25">
        <f>SUM(D200:AH202)-AO200</f>
        <v>136</v>
      </c>
      <c r="AQ200" s="25">
        <f>AM200-AO200-AP200</f>
        <v>0</v>
      </c>
    </row>
    <row r="201" ht="13.5" spans="1:43">
      <c r="A201" s="125"/>
      <c r="B201" s="125"/>
      <c r="C201" s="126" t="s">
        <v>156</v>
      </c>
      <c r="D201" s="127"/>
      <c r="E201" s="127">
        <v>4</v>
      </c>
      <c r="F201" s="127"/>
      <c r="G201" s="127">
        <v>4</v>
      </c>
      <c r="H201" s="127">
        <v>4</v>
      </c>
      <c r="I201" s="127">
        <v>4</v>
      </c>
      <c r="J201" s="127">
        <v>4</v>
      </c>
      <c r="K201" s="127">
        <v>4</v>
      </c>
      <c r="L201" s="127">
        <v>4</v>
      </c>
      <c r="M201" s="127">
        <v>4</v>
      </c>
      <c r="N201" s="127">
        <v>4</v>
      </c>
      <c r="O201" s="127">
        <v>4</v>
      </c>
      <c r="P201" s="127">
        <v>4</v>
      </c>
      <c r="Q201" s="127">
        <v>4</v>
      </c>
      <c r="R201" s="127">
        <v>4</v>
      </c>
      <c r="S201" s="127">
        <v>4</v>
      </c>
      <c r="T201" s="127">
        <v>4</v>
      </c>
      <c r="U201" s="127">
        <v>4</v>
      </c>
      <c r="V201" s="127">
        <v>4</v>
      </c>
      <c r="W201" s="127"/>
      <c r="X201" s="127"/>
      <c r="Y201" s="127"/>
      <c r="Z201" s="127"/>
      <c r="AA201" s="127"/>
      <c r="AB201" s="127"/>
      <c r="AC201" s="127"/>
      <c r="AD201" s="127"/>
      <c r="AE201" s="127"/>
      <c r="AF201" s="127"/>
      <c r="AG201" s="127"/>
      <c r="AH201" s="127"/>
      <c r="AI201" s="25"/>
      <c r="AJ201" s="25"/>
      <c r="AK201" s="25"/>
      <c r="AL201" s="25"/>
      <c r="AM201" s="25"/>
      <c r="AN201" s="25"/>
      <c r="AO201" s="25"/>
      <c r="AP201" s="25"/>
      <c r="AQ201" s="25"/>
    </row>
    <row r="202" ht="13.5" spans="1:43">
      <c r="A202" s="128"/>
      <c r="B202" s="128"/>
      <c r="C202" s="126" t="s">
        <v>154</v>
      </c>
      <c r="D202" s="127"/>
      <c r="E202" s="127">
        <v>2.5</v>
      </c>
      <c r="F202" s="127"/>
      <c r="G202" s="127">
        <v>3.5</v>
      </c>
      <c r="H202" s="127">
        <v>3.5</v>
      </c>
      <c r="I202" s="127">
        <v>0.5</v>
      </c>
      <c r="J202" s="127">
        <v>5.5</v>
      </c>
      <c r="K202" s="127">
        <v>3.5</v>
      </c>
      <c r="L202" s="127">
        <v>3.5</v>
      </c>
      <c r="M202" s="127">
        <v>5.5</v>
      </c>
      <c r="N202" s="127">
        <v>4.5</v>
      </c>
      <c r="O202" s="127">
        <v>1.5</v>
      </c>
      <c r="P202" s="127">
        <v>1</v>
      </c>
      <c r="Q202" s="127">
        <v>5.5</v>
      </c>
      <c r="R202" s="127">
        <v>5.5</v>
      </c>
      <c r="S202" s="127">
        <v>5.5</v>
      </c>
      <c r="T202" s="127">
        <v>5.5</v>
      </c>
      <c r="U202" s="127">
        <v>5</v>
      </c>
      <c r="V202" s="127">
        <v>1.5</v>
      </c>
      <c r="W202" s="127"/>
      <c r="X202" s="127"/>
      <c r="Y202" s="127"/>
      <c r="Z202" s="127"/>
      <c r="AA202" s="127"/>
      <c r="AB202" s="127"/>
      <c r="AC202" s="127"/>
      <c r="AD202" s="127"/>
      <c r="AE202" s="127"/>
      <c r="AF202" s="127"/>
      <c r="AG202" s="127"/>
      <c r="AH202" s="127"/>
      <c r="AI202" s="25"/>
      <c r="AJ202" s="25"/>
      <c r="AK202" s="25"/>
      <c r="AL202" s="25"/>
      <c r="AM202" s="25"/>
      <c r="AN202" s="25"/>
      <c r="AO202" s="25"/>
      <c r="AP202" s="25"/>
      <c r="AQ202" s="25"/>
    </row>
    <row r="203" ht="13.5" spans="1:43">
      <c r="A203" s="124" t="s">
        <v>27</v>
      </c>
      <c r="B203" s="129" t="s">
        <v>21</v>
      </c>
      <c r="C203" s="126" t="s">
        <v>155</v>
      </c>
      <c r="D203" s="127"/>
      <c r="E203" s="127">
        <v>4</v>
      </c>
      <c r="F203" s="127">
        <v>4</v>
      </c>
      <c r="G203" s="127">
        <v>4</v>
      </c>
      <c r="H203" s="127">
        <v>4</v>
      </c>
      <c r="I203" s="127">
        <v>4</v>
      </c>
      <c r="J203" s="127"/>
      <c r="K203" s="127">
        <v>4</v>
      </c>
      <c r="L203" s="127">
        <v>4</v>
      </c>
      <c r="M203" s="127">
        <v>4</v>
      </c>
      <c r="N203" s="127">
        <v>4</v>
      </c>
      <c r="O203" s="127">
        <v>4</v>
      </c>
      <c r="P203" s="127">
        <v>4</v>
      </c>
      <c r="Q203" s="127">
        <v>4</v>
      </c>
      <c r="R203" s="127">
        <v>4</v>
      </c>
      <c r="S203" s="127">
        <v>4</v>
      </c>
      <c r="T203" s="127">
        <v>4</v>
      </c>
      <c r="U203" s="127">
        <v>4</v>
      </c>
      <c r="V203" s="127">
        <v>4</v>
      </c>
      <c r="W203" s="127">
        <v>4</v>
      </c>
      <c r="X203" s="127">
        <v>4</v>
      </c>
      <c r="Y203" s="127">
        <v>4</v>
      </c>
      <c r="Z203" s="127">
        <v>4</v>
      </c>
      <c r="AA203" s="127">
        <v>4</v>
      </c>
      <c r="AB203" s="127">
        <v>4</v>
      </c>
      <c r="AC203" s="127">
        <v>4</v>
      </c>
      <c r="AD203" s="127"/>
      <c r="AE203" s="127">
        <v>4</v>
      </c>
      <c r="AF203" s="127">
        <v>4</v>
      </c>
      <c r="AG203" s="127">
        <v>4</v>
      </c>
      <c r="AH203" s="127">
        <v>3</v>
      </c>
      <c r="AI203" s="25">
        <f>IF(A203="","",COUNTIF(D203:AH204,"&gt;2")/2)</f>
        <v>27.5</v>
      </c>
      <c r="AJ203" s="25" cm="1">
        <f t="array" ref="AJ203">SUMPRODUCT(IFERROR((IFERROR(WEEKDAY($D$3:$AH$3,2),999)&lt;6)*D203:AH204,0))</f>
        <v>155</v>
      </c>
      <c r="AK203" s="25" cm="1">
        <f t="array" ref="AK203">SUMPRODUCT((IFERROR(WEEKDAY($D$3:$AH$3,2),999)&lt;6)*D205:AH205)</f>
        <v>92.5</v>
      </c>
      <c r="AL203" s="25" cm="1">
        <f t="array" ref="AL203">SUMPRODUCT(IFERROR((IFERROR(WEEKDAY($D$3:$AH$3,2),0)&gt;5)*D203:AH205,0))</f>
        <v>96</v>
      </c>
      <c r="AM203" s="25">
        <f>IFERROR(SUM(AJ203:AL205),"")</f>
        <v>343.5</v>
      </c>
      <c r="AN203" s="25" t="s">
        <v>153</v>
      </c>
      <c r="AO203" s="25" cm="1">
        <f t="array" ref="AO203">SUMPRODUCT((IFERROR((D203:AH203+D204:AH204+D205:AH205),0)&gt;8)*1,IFERROR((D203:AH203+D204:AH204+D205:AH205-8),0))</f>
        <v>124.5</v>
      </c>
      <c r="AP203" s="25">
        <f>SUM(D203:AH205)-AO203</f>
        <v>219</v>
      </c>
      <c r="AQ203" s="25">
        <f>AM203-AO203-AP203</f>
        <v>0</v>
      </c>
    </row>
    <row r="204" ht="13.5" spans="1:43">
      <c r="A204" s="125"/>
      <c r="B204" s="129"/>
      <c r="C204" s="126" t="s">
        <v>156</v>
      </c>
      <c r="D204" s="127"/>
      <c r="E204" s="127">
        <v>4</v>
      </c>
      <c r="F204" s="127">
        <v>4</v>
      </c>
      <c r="G204" s="127">
        <v>4</v>
      </c>
      <c r="H204" s="127">
        <v>4</v>
      </c>
      <c r="I204" s="127">
        <v>4</v>
      </c>
      <c r="J204" s="127"/>
      <c r="K204" s="127">
        <v>4</v>
      </c>
      <c r="L204" s="127">
        <v>4</v>
      </c>
      <c r="M204" s="127">
        <v>4</v>
      </c>
      <c r="N204" s="127">
        <v>4</v>
      </c>
      <c r="O204" s="127">
        <v>4</v>
      </c>
      <c r="P204" s="127">
        <v>4</v>
      </c>
      <c r="Q204" s="127">
        <v>4</v>
      </c>
      <c r="R204" s="127">
        <v>4</v>
      </c>
      <c r="S204" s="127">
        <v>4</v>
      </c>
      <c r="T204" s="127">
        <v>4</v>
      </c>
      <c r="U204" s="127">
        <v>4</v>
      </c>
      <c r="V204" s="127">
        <v>4</v>
      </c>
      <c r="W204" s="127">
        <v>4</v>
      </c>
      <c r="X204" s="127">
        <v>4</v>
      </c>
      <c r="Y204" s="127">
        <v>4</v>
      </c>
      <c r="Z204" s="127">
        <v>4</v>
      </c>
      <c r="AA204" s="127">
        <v>4</v>
      </c>
      <c r="AB204" s="127">
        <v>4</v>
      </c>
      <c r="AC204" s="127">
        <v>4</v>
      </c>
      <c r="AD204" s="127"/>
      <c r="AE204" s="127">
        <v>4</v>
      </c>
      <c r="AF204" s="127">
        <v>4</v>
      </c>
      <c r="AG204" s="127">
        <v>4</v>
      </c>
      <c r="AH204" s="127"/>
      <c r="AI204" s="25"/>
      <c r="AJ204" s="25"/>
      <c r="AK204" s="25"/>
      <c r="AL204" s="25"/>
      <c r="AM204" s="25"/>
      <c r="AN204" s="25"/>
      <c r="AO204" s="25"/>
      <c r="AP204" s="25"/>
      <c r="AQ204" s="25"/>
    </row>
    <row r="205" ht="13.5" spans="1:43">
      <c r="A205" s="128"/>
      <c r="B205" s="129"/>
      <c r="C205" s="126" t="s">
        <v>154</v>
      </c>
      <c r="D205" s="127"/>
      <c r="E205" s="127">
        <v>2.5</v>
      </c>
      <c r="F205" s="127">
        <v>5.5</v>
      </c>
      <c r="G205" s="127">
        <v>3.5</v>
      </c>
      <c r="H205" s="127">
        <v>3.5</v>
      </c>
      <c r="I205" s="127"/>
      <c r="J205" s="127"/>
      <c r="K205" s="127">
        <v>3.5</v>
      </c>
      <c r="L205" s="127">
        <v>3.5</v>
      </c>
      <c r="M205" s="127">
        <v>5.5</v>
      </c>
      <c r="N205" s="127">
        <v>4.5</v>
      </c>
      <c r="O205" s="127">
        <v>5.5</v>
      </c>
      <c r="P205" s="127">
        <v>6.5</v>
      </c>
      <c r="Q205" s="127">
        <v>6.5</v>
      </c>
      <c r="R205" s="127">
        <v>6.5</v>
      </c>
      <c r="S205" s="127">
        <v>5.5</v>
      </c>
      <c r="T205" s="127">
        <v>5.5</v>
      </c>
      <c r="U205" s="127">
        <v>4.5</v>
      </c>
      <c r="V205" s="127">
        <v>1.5</v>
      </c>
      <c r="W205" s="127">
        <v>5.5</v>
      </c>
      <c r="X205" s="127">
        <v>5</v>
      </c>
      <c r="Y205" s="127">
        <v>5.5</v>
      </c>
      <c r="Z205" s="127">
        <v>5.5</v>
      </c>
      <c r="AA205" s="127">
        <v>3.5</v>
      </c>
      <c r="AB205" s="127">
        <v>5.5</v>
      </c>
      <c r="AC205" s="127">
        <v>3.5</v>
      </c>
      <c r="AD205" s="127"/>
      <c r="AE205" s="127">
        <v>5.5</v>
      </c>
      <c r="AF205" s="127">
        <v>5.5</v>
      </c>
      <c r="AG205" s="127">
        <v>5.5</v>
      </c>
      <c r="AH205" s="127"/>
      <c r="AI205" s="25"/>
      <c r="AJ205" s="25"/>
      <c r="AK205" s="25"/>
      <c r="AL205" s="25"/>
      <c r="AM205" s="25"/>
      <c r="AN205" s="25"/>
      <c r="AO205" s="25"/>
      <c r="AP205" s="25"/>
      <c r="AQ205" s="25"/>
    </row>
    <row r="206" ht="13.5" spans="1:43">
      <c r="A206" s="126" t="s">
        <v>22</v>
      </c>
      <c r="B206" s="129" t="s">
        <v>21</v>
      </c>
      <c r="C206" s="129" t="s">
        <v>155</v>
      </c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U206" s="127"/>
      <c r="V206" s="127"/>
      <c r="W206" s="127"/>
      <c r="X206" s="127"/>
      <c r="Y206" s="127"/>
      <c r="Z206" s="127">
        <v>4</v>
      </c>
      <c r="AA206" s="127">
        <v>4</v>
      </c>
      <c r="AB206" s="127">
        <v>4</v>
      </c>
      <c r="AC206" s="127">
        <v>4</v>
      </c>
      <c r="AD206" s="127">
        <v>4</v>
      </c>
      <c r="AE206" s="127">
        <v>4</v>
      </c>
      <c r="AF206" s="127"/>
      <c r="AG206" s="127"/>
      <c r="AH206" s="127"/>
      <c r="AI206" s="25">
        <f>IF(A206="","",COUNTIF(D206:AH207,"&gt;2")/2)</f>
        <v>6</v>
      </c>
      <c r="AJ206" s="25" cm="1">
        <f t="array" ref="AJ206">SUMPRODUCT(IFERROR((IFERROR(WEEKDAY($D$3:$AH$3,2),999)&lt;6)*D206:AH207,0))</f>
        <v>32</v>
      </c>
      <c r="AK206" s="25" cm="1">
        <f t="array" ref="AK206">SUMPRODUCT((IFERROR(WEEKDAY($D$3:$AH$3,2),999)&lt;6)*D208:AH208)</f>
        <v>12</v>
      </c>
      <c r="AL206" s="25" cm="1">
        <f t="array" ref="AL206">SUMPRODUCT(IFERROR((IFERROR(WEEKDAY($D$3:$AH$3,2),0)&gt;5)*D206:AH208,0))</f>
        <v>24</v>
      </c>
      <c r="AM206" s="25">
        <f>IFERROR(SUM(AJ206:AL208),"")</f>
        <v>68</v>
      </c>
      <c r="AN206" s="25" t="s">
        <v>153</v>
      </c>
      <c r="AO206" s="25" cm="1">
        <f t="array" ref="AO206">SUMPRODUCT((IFERROR((D206:AH206+D207:AH207+D208:AH208),0)&gt;8)*1,IFERROR((D206:AH206+D207:AH207+D208:AH208-8),0))</f>
        <v>20</v>
      </c>
      <c r="AP206" s="25">
        <f>SUM(D206:AH208)-AO206</f>
        <v>48</v>
      </c>
      <c r="AQ206" s="25">
        <f>AM206-AO206-AP206</f>
        <v>0</v>
      </c>
    </row>
    <row r="207" ht="13.5" spans="1:43">
      <c r="A207" s="126"/>
      <c r="B207" s="129"/>
      <c r="C207" s="129" t="s">
        <v>156</v>
      </c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U207" s="127"/>
      <c r="V207" s="127"/>
      <c r="W207" s="127"/>
      <c r="X207" s="127"/>
      <c r="Y207" s="127"/>
      <c r="Z207" s="127">
        <v>4</v>
      </c>
      <c r="AA207" s="127">
        <v>4</v>
      </c>
      <c r="AB207" s="127">
        <v>4</v>
      </c>
      <c r="AC207" s="127">
        <v>4</v>
      </c>
      <c r="AD207" s="127">
        <v>4</v>
      </c>
      <c r="AE207" s="127">
        <v>4</v>
      </c>
      <c r="AF207" s="127"/>
      <c r="AG207" s="127"/>
      <c r="AH207" s="127"/>
      <c r="AI207" s="25"/>
      <c r="AJ207" s="25"/>
      <c r="AK207" s="25"/>
      <c r="AL207" s="25"/>
      <c r="AM207" s="25"/>
      <c r="AN207" s="25"/>
      <c r="AO207" s="25"/>
      <c r="AP207" s="25"/>
      <c r="AQ207" s="25"/>
    </row>
    <row r="208" ht="13.5" spans="1:43">
      <c r="A208" s="126"/>
      <c r="B208" s="129"/>
      <c r="C208" s="129" t="s">
        <v>154</v>
      </c>
      <c r="D208" s="127"/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U208" s="127"/>
      <c r="V208" s="127"/>
      <c r="W208" s="127"/>
      <c r="X208" s="127"/>
      <c r="Y208" s="127"/>
      <c r="Z208" s="127">
        <v>4</v>
      </c>
      <c r="AA208" s="127">
        <v>4</v>
      </c>
      <c r="AB208" s="127">
        <v>4</v>
      </c>
      <c r="AC208" s="127">
        <v>4</v>
      </c>
      <c r="AD208" s="127">
        <v>4</v>
      </c>
      <c r="AE208" s="127"/>
      <c r="AF208" s="127"/>
      <c r="AG208" s="127"/>
      <c r="AH208" s="127"/>
      <c r="AI208" s="25"/>
      <c r="AJ208" s="25"/>
      <c r="AK208" s="25"/>
      <c r="AL208" s="25"/>
      <c r="AM208" s="25"/>
      <c r="AN208" s="25"/>
      <c r="AO208" s="25"/>
      <c r="AP208" s="25"/>
      <c r="AQ208" s="25"/>
    </row>
    <row r="209" ht="13.5" spans="1:43">
      <c r="A209" s="129" t="s">
        <v>23</v>
      </c>
      <c r="B209" s="129" t="s">
        <v>21</v>
      </c>
      <c r="C209" s="129" t="s">
        <v>155</v>
      </c>
      <c r="D209" s="129"/>
      <c r="E209" s="129"/>
      <c r="F209" s="129"/>
      <c r="G209" s="129"/>
      <c r="H209" s="129"/>
      <c r="I209" s="129"/>
      <c r="J209" s="129"/>
      <c r="K209" s="129"/>
      <c r="L209" s="129"/>
      <c r="M209" s="129"/>
      <c r="N209" s="129"/>
      <c r="O209" s="129"/>
      <c r="P209" s="129"/>
      <c r="Q209" s="129"/>
      <c r="R209" s="129"/>
      <c r="S209" s="129"/>
      <c r="T209" s="129"/>
      <c r="U209" s="129"/>
      <c r="V209" s="129"/>
      <c r="W209" s="129"/>
      <c r="X209" s="129"/>
      <c r="Y209" s="129"/>
      <c r="Z209" s="127">
        <v>4</v>
      </c>
      <c r="AA209" s="127">
        <v>4</v>
      </c>
      <c r="AB209" s="127">
        <v>4</v>
      </c>
      <c r="AC209" s="127">
        <v>4</v>
      </c>
      <c r="AD209" s="127">
        <v>4</v>
      </c>
      <c r="AE209" s="129">
        <v>4</v>
      </c>
      <c r="AF209" s="129"/>
      <c r="AG209" s="129"/>
      <c r="AH209" s="129"/>
      <c r="AI209" s="25">
        <f>IF(A209="","",COUNTIF(D209:AH210,"&gt;2")/2)</f>
        <v>6</v>
      </c>
      <c r="AJ209" s="25" cm="1">
        <f t="array" ref="AJ209">SUMPRODUCT(IFERROR((IFERROR(WEEKDAY($D$3:$AH$3,2),999)&lt;6)*D209:AH210,0))</f>
        <v>32</v>
      </c>
      <c r="AK209" s="25" cm="1">
        <f t="array" ref="AK209">SUMPRODUCT((IFERROR(WEEKDAY($D$3:$AH$3,2),999)&lt;6)*D211:AH211)</f>
        <v>12</v>
      </c>
      <c r="AL209" s="25" cm="1">
        <f t="array" ref="AL209">SUMPRODUCT(IFERROR((IFERROR(WEEKDAY($D$3:$AH$3,2),0)&gt;5)*D209:AH211,0))</f>
        <v>24</v>
      </c>
      <c r="AM209" s="25">
        <f>IFERROR(SUM(AJ209:AL211),"")</f>
        <v>68</v>
      </c>
      <c r="AN209" s="25" t="s">
        <v>153</v>
      </c>
      <c r="AO209" s="25" cm="1">
        <f t="array" ref="AO209">SUMPRODUCT((IFERROR((D209:AH209+D210:AH210+D211:AH211),0)&gt;8)*1,IFERROR((D209:AH209+D210:AH210+D211:AH211-8),0))</f>
        <v>20</v>
      </c>
      <c r="AP209" s="25">
        <f>SUM(D209:AH211)-AO209</f>
        <v>48</v>
      </c>
      <c r="AQ209" s="25">
        <f>AM209-AO209-AP209</f>
        <v>0</v>
      </c>
    </row>
    <row r="210" ht="13.5" spans="1:43">
      <c r="A210" s="129"/>
      <c r="B210" s="129"/>
      <c r="C210" s="129" t="s">
        <v>156</v>
      </c>
      <c r="D210" s="129"/>
      <c r="E210" s="129"/>
      <c r="F210" s="129"/>
      <c r="G210" s="129"/>
      <c r="H210" s="129"/>
      <c r="I210" s="129"/>
      <c r="J210" s="129"/>
      <c r="K210" s="129"/>
      <c r="L210" s="129"/>
      <c r="M210" s="129"/>
      <c r="N210" s="129"/>
      <c r="O210" s="129"/>
      <c r="P210" s="129"/>
      <c r="Q210" s="129"/>
      <c r="R210" s="129"/>
      <c r="S210" s="129"/>
      <c r="T210" s="129"/>
      <c r="U210" s="129"/>
      <c r="V210" s="129"/>
      <c r="W210" s="129"/>
      <c r="X210" s="129"/>
      <c r="Y210" s="129"/>
      <c r="Z210" s="127">
        <v>4</v>
      </c>
      <c r="AA210" s="127">
        <v>4</v>
      </c>
      <c r="AB210" s="127">
        <v>4</v>
      </c>
      <c r="AC210" s="127">
        <v>4</v>
      </c>
      <c r="AD210" s="127">
        <v>4</v>
      </c>
      <c r="AE210" s="129">
        <v>4</v>
      </c>
      <c r="AF210" s="129"/>
      <c r="AG210" s="129"/>
      <c r="AH210" s="129"/>
      <c r="AI210" s="25"/>
      <c r="AJ210" s="25"/>
      <c r="AK210" s="25"/>
      <c r="AL210" s="25"/>
      <c r="AM210" s="25"/>
      <c r="AN210" s="25"/>
      <c r="AO210" s="25"/>
      <c r="AP210" s="25"/>
      <c r="AQ210" s="25"/>
    </row>
    <row r="211" ht="13.5" spans="1:43">
      <c r="A211" s="129"/>
      <c r="B211" s="129"/>
      <c r="C211" s="129" t="s">
        <v>154</v>
      </c>
      <c r="D211" s="129"/>
      <c r="E211" s="129"/>
      <c r="F211" s="129"/>
      <c r="G211" s="129"/>
      <c r="H211" s="129"/>
      <c r="I211" s="129"/>
      <c r="J211" s="129"/>
      <c r="K211" s="129"/>
      <c r="L211" s="129"/>
      <c r="M211" s="129"/>
      <c r="N211" s="129"/>
      <c r="O211" s="129"/>
      <c r="P211" s="129"/>
      <c r="Q211" s="129"/>
      <c r="R211" s="129"/>
      <c r="S211" s="129"/>
      <c r="T211" s="129"/>
      <c r="U211" s="129"/>
      <c r="V211" s="129"/>
      <c r="W211" s="129"/>
      <c r="X211" s="129"/>
      <c r="Y211" s="129"/>
      <c r="Z211" s="127">
        <v>4</v>
      </c>
      <c r="AA211" s="127">
        <v>4</v>
      </c>
      <c r="AB211" s="127">
        <v>4</v>
      </c>
      <c r="AC211" s="127">
        <v>4</v>
      </c>
      <c r="AD211" s="127">
        <v>4</v>
      </c>
      <c r="AE211" s="129"/>
      <c r="AF211" s="129"/>
      <c r="AG211" s="129"/>
      <c r="AH211" s="129"/>
      <c r="AI211" s="25"/>
      <c r="AJ211" s="25"/>
      <c r="AK211" s="25"/>
      <c r="AL211" s="25"/>
      <c r="AM211" s="25"/>
      <c r="AN211" s="25"/>
      <c r="AO211" s="25"/>
      <c r="AP211" s="25"/>
      <c r="AQ211" s="25"/>
    </row>
    <row r="212" ht="13.5" spans="1:43">
      <c r="A212" s="129" t="s">
        <v>24</v>
      </c>
      <c r="B212" s="129" t="s">
        <v>21</v>
      </c>
      <c r="C212" s="129" t="s">
        <v>155</v>
      </c>
      <c r="D212" s="129"/>
      <c r="E212" s="129"/>
      <c r="F212" s="129"/>
      <c r="G212" s="129"/>
      <c r="H212" s="129"/>
      <c r="I212" s="129"/>
      <c r="J212" s="129"/>
      <c r="K212" s="129"/>
      <c r="L212" s="129"/>
      <c r="M212" s="129"/>
      <c r="N212" s="129"/>
      <c r="O212" s="129"/>
      <c r="P212" s="129"/>
      <c r="Q212" s="129"/>
      <c r="R212" s="129"/>
      <c r="S212" s="129"/>
      <c r="T212" s="129"/>
      <c r="U212" s="129"/>
      <c r="V212" s="129"/>
      <c r="W212" s="129"/>
      <c r="X212" s="129"/>
      <c r="Y212" s="129"/>
      <c r="Z212" s="127">
        <v>4</v>
      </c>
      <c r="AA212" s="127">
        <v>4</v>
      </c>
      <c r="AB212" s="127">
        <v>4</v>
      </c>
      <c r="AC212" s="127">
        <v>4</v>
      </c>
      <c r="AD212" s="127">
        <v>4</v>
      </c>
      <c r="AE212" s="129">
        <v>4</v>
      </c>
      <c r="AF212" s="129"/>
      <c r="AG212" s="129"/>
      <c r="AH212" s="14"/>
      <c r="AI212" s="25">
        <f>IF(A212="","",COUNTIF(D212:AH213,"&gt;2")/2)</f>
        <v>6</v>
      </c>
      <c r="AJ212" s="25" cm="1">
        <f t="array" ref="AJ212">SUMPRODUCT(IFERROR((IFERROR(WEEKDAY($D$3:$AH$3,2),999)&lt;6)*D212:AH213,0))</f>
        <v>32</v>
      </c>
      <c r="AK212" s="25" cm="1">
        <f t="array" ref="AK212">SUMPRODUCT((IFERROR(WEEKDAY($D$3:$AH$3,2),999)&lt;6)*D214:AH214)</f>
        <v>16</v>
      </c>
      <c r="AL212" s="25" cm="1">
        <f t="array" ref="AL212">SUMPRODUCT(IFERROR((IFERROR(WEEKDAY($D$3:$AH$3,2),0)&gt;5)*D212:AH214,0))</f>
        <v>24</v>
      </c>
      <c r="AM212" s="25">
        <f>IFERROR(SUM(AJ212:AL214),"")</f>
        <v>72</v>
      </c>
      <c r="AN212" s="25" t="s">
        <v>153</v>
      </c>
      <c r="AO212" s="25" cm="1">
        <f t="array" ref="AO212">SUMPRODUCT((IFERROR((D212:AH212+D213:AH213+D214:AH214),0)&gt;8)*1,IFERROR((D212:AH212+D213:AH213+D214:AH214-8),0))</f>
        <v>24</v>
      </c>
      <c r="AP212" s="25">
        <f>SUM(D212:AH214)-AO212</f>
        <v>48</v>
      </c>
      <c r="AQ212" s="25">
        <f>AM212-AO212-AP212</f>
        <v>0</v>
      </c>
    </row>
    <row r="213" ht="13.5" spans="1:43">
      <c r="A213" s="129"/>
      <c r="B213" s="129"/>
      <c r="C213" s="129" t="s">
        <v>156</v>
      </c>
      <c r="D213" s="129"/>
      <c r="E213" s="129"/>
      <c r="F213" s="129"/>
      <c r="G213" s="129"/>
      <c r="H213" s="129"/>
      <c r="I213" s="129"/>
      <c r="J213" s="129"/>
      <c r="K213" s="129"/>
      <c r="L213" s="129"/>
      <c r="M213" s="129"/>
      <c r="N213" s="129"/>
      <c r="O213" s="129"/>
      <c r="P213" s="129"/>
      <c r="Q213" s="129"/>
      <c r="R213" s="129"/>
      <c r="S213" s="129"/>
      <c r="T213" s="129"/>
      <c r="U213" s="129"/>
      <c r="V213" s="129"/>
      <c r="W213" s="129"/>
      <c r="X213" s="129"/>
      <c r="Y213" s="129"/>
      <c r="Z213" s="127">
        <v>4</v>
      </c>
      <c r="AA213" s="127">
        <v>4</v>
      </c>
      <c r="AB213" s="127">
        <v>4</v>
      </c>
      <c r="AC213" s="127">
        <v>4</v>
      </c>
      <c r="AD213" s="127">
        <v>4</v>
      </c>
      <c r="AE213" s="129">
        <v>4</v>
      </c>
      <c r="AF213" s="129"/>
      <c r="AG213" s="129"/>
      <c r="AH213" s="14"/>
      <c r="AI213" s="25"/>
      <c r="AJ213" s="25"/>
      <c r="AK213" s="25"/>
      <c r="AL213" s="25"/>
      <c r="AM213" s="25"/>
      <c r="AN213" s="25"/>
      <c r="AO213" s="25"/>
      <c r="AP213" s="25"/>
      <c r="AQ213" s="25"/>
    </row>
    <row r="214" ht="13.5" spans="1:43">
      <c r="A214" s="129"/>
      <c r="B214" s="129"/>
      <c r="C214" s="129" t="s">
        <v>154</v>
      </c>
      <c r="D214" s="129"/>
      <c r="E214" s="129"/>
      <c r="F214" s="129"/>
      <c r="G214" s="129"/>
      <c r="H214" s="129"/>
      <c r="I214" s="129"/>
      <c r="J214" s="129"/>
      <c r="K214" s="129"/>
      <c r="L214" s="129"/>
      <c r="M214" s="129"/>
      <c r="N214" s="129"/>
      <c r="O214" s="129"/>
      <c r="P214" s="129"/>
      <c r="Q214" s="129"/>
      <c r="R214" s="129"/>
      <c r="S214" s="129"/>
      <c r="T214" s="129"/>
      <c r="U214" s="129"/>
      <c r="V214" s="129"/>
      <c r="W214" s="129"/>
      <c r="X214" s="129"/>
      <c r="Y214" s="129"/>
      <c r="Z214" s="127">
        <v>4</v>
      </c>
      <c r="AA214" s="127">
        <v>4</v>
      </c>
      <c r="AB214" s="127">
        <v>4</v>
      </c>
      <c r="AC214" s="127">
        <v>4</v>
      </c>
      <c r="AD214" s="127">
        <v>4</v>
      </c>
      <c r="AE214" s="129">
        <v>4</v>
      </c>
      <c r="AF214" s="129"/>
      <c r="AG214" s="129"/>
      <c r="AH214" s="129"/>
      <c r="AI214" s="25"/>
      <c r="AJ214" s="25"/>
      <c r="AK214" s="25"/>
      <c r="AL214" s="25"/>
      <c r="AM214" s="25"/>
      <c r="AN214" s="25"/>
      <c r="AO214" s="25"/>
      <c r="AP214" s="25"/>
      <c r="AQ214" s="25"/>
    </row>
    <row r="215" ht="16.5" spans="1:43">
      <c r="A215" s="130" t="s">
        <v>37</v>
      </c>
      <c r="B215" s="131" t="s">
        <v>31</v>
      </c>
      <c r="C215" s="131" t="s">
        <v>155</v>
      </c>
      <c r="D215" s="132"/>
      <c r="E215" s="132"/>
      <c r="F215" s="132"/>
      <c r="G215" s="132">
        <v>4</v>
      </c>
      <c r="H215" s="132">
        <v>4</v>
      </c>
      <c r="I215" s="132">
        <v>4</v>
      </c>
      <c r="J215" s="132">
        <v>4</v>
      </c>
      <c r="K215" s="132">
        <v>4</v>
      </c>
      <c r="L215" s="132">
        <v>4</v>
      </c>
      <c r="M215" s="132">
        <v>4</v>
      </c>
      <c r="N215" s="132">
        <v>4</v>
      </c>
      <c r="O215" s="132"/>
      <c r="P215" s="132">
        <v>4</v>
      </c>
      <c r="Q215" s="132">
        <v>4</v>
      </c>
      <c r="R215" s="132">
        <v>4</v>
      </c>
      <c r="S215" s="132">
        <v>4</v>
      </c>
      <c r="T215" s="132">
        <v>4</v>
      </c>
      <c r="U215" s="132">
        <v>4</v>
      </c>
      <c r="V215" s="132"/>
      <c r="W215" s="133">
        <v>4</v>
      </c>
      <c r="X215" s="132">
        <v>4</v>
      </c>
      <c r="Y215" s="132">
        <v>4</v>
      </c>
      <c r="Z215" s="132">
        <v>4</v>
      </c>
      <c r="AA215" s="132">
        <v>4</v>
      </c>
      <c r="AB215" s="132">
        <v>4</v>
      </c>
      <c r="AC215" s="132">
        <v>4</v>
      </c>
      <c r="AD215" s="132">
        <v>4</v>
      </c>
      <c r="AE215" s="132">
        <v>4</v>
      </c>
      <c r="AF215" s="132">
        <v>4</v>
      </c>
      <c r="AG215" s="132">
        <v>4</v>
      </c>
      <c r="AH215" s="132">
        <v>3.5</v>
      </c>
      <c r="AI215" s="25">
        <f>IF(A215="","",COUNTIF(D215:AH216,"&gt;2")/2)</f>
        <v>25</v>
      </c>
      <c r="AJ215" s="25" cm="1">
        <f t="array" ref="AJ215">SUMPRODUCT(IFERROR((IFERROR(WEEKDAY($D$3:$AH$3,2),999)&lt;6)*D215:AH216,0))</f>
        <v>151.5</v>
      </c>
      <c r="AK215" s="25" cm="1">
        <f t="array" ref="AK215">SUMPRODUCT((IFERROR(WEEKDAY($D$3:$AH$3,2),999)&lt;6)*D217:AH217)</f>
        <v>47</v>
      </c>
      <c r="AL215" s="25" cm="1">
        <f t="array" ref="AL215">SUMPRODUCT(IFERROR((IFERROR(WEEKDAY($D$3:$AH$3,2),0)&gt;5)*D215:AH217,0))</f>
        <v>69</v>
      </c>
      <c r="AM215" s="25">
        <f>IFERROR(SUM(AJ215:AL217),"")</f>
        <v>267.5</v>
      </c>
      <c r="AN215" s="25" t="s">
        <v>153</v>
      </c>
      <c r="AO215" s="25" cm="1">
        <f t="array" ref="AO215">SUMPRODUCT((IFERROR((D215:AH215+D216:AH216+D217:AH217),0)&gt;8)*1,IFERROR((D215:AH215+D216:AH216+D217:AH217-8),0))</f>
        <v>68</v>
      </c>
      <c r="AP215" s="25">
        <f>SUM(D215:AH217)-AO215</f>
        <v>199.5</v>
      </c>
    </row>
    <row r="216" ht="16.5" spans="1:43">
      <c r="A216" s="130"/>
      <c r="B216" s="131"/>
      <c r="C216" s="131" t="s">
        <v>156</v>
      </c>
      <c r="D216" s="132"/>
      <c r="E216" s="132"/>
      <c r="F216" s="132"/>
      <c r="G216" s="132">
        <v>4</v>
      </c>
      <c r="H216" s="132">
        <v>4</v>
      </c>
      <c r="I216" s="132"/>
      <c r="J216" s="132">
        <v>4</v>
      </c>
      <c r="K216" s="132">
        <v>4</v>
      </c>
      <c r="L216" s="132">
        <v>4</v>
      </c>
      <c r="M216" s="132">
        <v>4</v>
      </c>
      <c r="N216" s="132">
        <v>4</v>
      </c>
      <c r="O216" s="132"/>
      <c r="P216" s="132">
        <v>4</v>
      </c>
      <c r="Q216" s="132">
        <v>4</v>
      </c>
      <c r="R216" s="132">
        <v>4</v>
      </c>
      <c r="S216" s="132">
        <v>3</v>
      </c>
      <c r="T216" s="132">
        <v>4</v>
      </c>
      <c r="U216" s="132">
        <v>4</v>
      </c>
      <c r="V216" s="132"/>
      <c r="W216" s="133">
        <v>4</v>
      </c>
      <c r="X216" s="132">
        <v>4</v>
      </c>
      <c r="Y216" s="132">
        <v>4</v>
      </c>
      <c r="Z216" s="132">
        <v>4</v>
      </c>
      <c r="AA216" s="132">
        <v>4</v>
      </c>
      <c r="AB216" s="132">
        <v>4</v>
      </c>
      <c r="AC216" s="132">
        <v>4</v>
      </c>
      <c r="AD216" s="132">
        <v>4</v>
      </c>
      <c r="AE216" s="132">
        <v>4</v>
      </c>
      <c r="AF216" s="132">
        <v>4</v>
      </c>
      <c r="AG216" s="132">
        <v>4</v>
      </c>
      <c r="AH216" s="132">
        <v>1</v>
      </c>
      <c r="AI216" s="25"/>
      <c r="AJ216" s="25"/>
      <c r="AK216" s="25"/>
      <c r="AL216" s="25"/>
      <c r="AM216" s="25"/>
      <c r="AN216" s="25"/>
      <c r="AO216" s="25"/>
      <c r="AP216" s="25"/>
    </row>
    <row r="217" ht="16.5" spans="1:43">
      <c r="A217" s="130"/>
      <c r="B217" s="131"/>
      <c r="C217" s="131" t="s">
        <v>154</v>
      </c>
      <c r="D217" s="132"/>
      <c r="E217" s="132"/>
      <c r="F217" s="132"/>
      <c r="G217" s="132">
        <v>4.5</v>
      </c>
      <c r="H217" s="132">
        <v>4.5</v>
      </c>
      <c r="I217" s="132"/>
      <c r="J217" s="132">
        <v>2</v>
      </c>
      <c r="K217" s="132">
        <v>2</v>
      </c>
      <c r="L217" s="132">
        <v>5.5</v>
      </c>
      <c r="M217" s="132">
        <v>3.5</v>
      </c>
      <c r="N217" s="132">
        <v>1.5</v>
      </c>
      <c r="O217" s="132"/>
      <c r="P217" s="132">
        <v>2</v>
      </c>
      <c r="Q217" s="132">
        <v>2.5</v>
      </c>
      <c r="R217" s="132">
        <v>1.5</v>
      </c>
      <c r="S217" s="132"/>
      <c r="T217" s="132">
        <v>4.5</v>
      </c>
      <c r="U217" s="132">
        <v>5</v>
      </c>
      <c r="V217" s="132"/>
      <c r="W217" s="133">
        <v>3</v>
      </c>
      <c r="X217" s="132">
        <v>2</v>
      </c>
      <c r="Y217" s="132">
        <v>2.5</v>
      </c>
      <c r="Z217" s="132">
        <v>2.5</v>
      </c>
      <c r="AA217" s="132">
        <v>3</v>
      </c>
      <c r="AB217" s="132">
        <v>3</v>
      </c>
      <c r="AC217" s="132">
        <v>2.5</v>
      </c>
      <c r="AD217" s="132">
        <v>3</v>
      </c>
      <c r="AE217" s="132">
        <v>2.5</v>
      </c>
      <c r="AF217" s="132">
        <v>3</v>
      </c>
      <c r="AG217" s="132">
        <v>2</v>
      </c>
      <c r="AH217" s="132"/>
      <c r="AI217" s="25"/>
      <c r="AJ217" s="25"/>
      <c r="AK217" s="25"/>
      <c r="AL217" s="25"/>
      <c r="AM217" s="25"/>
      <c r="AN217" s="25"/>
      <c r="AO217" s="25"/>
      <c r="AP217" s="25"/>
    </row>
    <row r="218" ht="16.5" spans="1:43">
      <c r="A218" s="134" t="s">
        <v>34</v>
      </c>
      <c r="B218" s="131" t="s">
        <v>31</v>
      </c>
      <c r="C218" s="134" t="s">
        <v>155</v>
      </c>
      <c r="D218" s="135"/>
      <c r="E218" s="135"/>
      <c r="F218" s="135">
        <v>4</v>
      </c>
      <c r="G218" s="135">
        <v>4</v>
      </c>
      <c r="H218" s="136"/>
      <c r="I218" s="135">
        <v>4</v>
      </c>
      <c r="J218" s="135">
        <v>4</v>
      </c>
      <c r="K218" s="135">
        <v>4</v>
      </c>
      <c r="L218" s="135">
        <v>4</v>
      </c>
      <c r="M218" s="135">
        <v>4</v>
      </c>
      <c r="N218" s="135">
        <v>4</v>
      </c>
      <c r="O218" s="135">
        <v>4</v>
      </c>
      <c r="P218" s="135">
        <v>4</v>
      </c>
      <c r="Q218" s="135">
        <v>4</v>
      </c>
      <c r="R218" s="135">
        <v>4</v>
      </c>
      <c r="S218" s="135">
        <v>4</v>
      </c>
      <c r="T218" s="135">
        <v>4</v>
      </c>
      <c r="U218" s="135">
        <v>4</v>
      </c>
      <c r="V218" s="135"/>
      <c r="W218" s="135">
        <v>4</v>
      </c>
      <c r="X218" s="135">
        <v>4</v>
      </c>
      <c r="Y218" s="137">
        <v>4</v>
      </c>
      <c r="Z218" s="135">
        <v>4</v>
      </c>
      <c r="AA218" s="132">
        <v>4</v>
      </c>
      <c r="AB218" s="132">
        <v>4</v>
      </c>
      <c r="AC218" s="135">
        <v>4</v>
      </c>
      <c r="AD218" s="137">
        <v>4</v>
      </c>
      <c r="AE218" s="137">
        <v>4</v>
      </c>
      <c r="AF218" s="135">
        <v>4</v>
      </c>
      <c r="AG218" s="135">
        <v>4</v>
      </c>
      <c r="AH218" s="135">
        <v>4</v>
      </c>
      <c r="AI218" s="25">
        <f>IF(A218="","",COUNTIF(D218:AH219,"&gt;2")/2)</f>
        <v>26</v>
      </c>
      <c r="AJ218" s="25" cm="1">
        <f t="array" ref="AJ218">SUMPRODUCT(IFERROR((IFERROR(WEEKDAY($D$3:$AH$3,2),999)&lt;6)*D218:AH219,0))</f>
        <v>166.5</v>
      </c>
      <c r="AK218" s="25" cm="1">
        <f t="array" ref="AK218">SUMPRODUCT((IFERROR(WEEKDAY($D$3:$AH$3,2),999)&lt;6)*D220:AH220)</f>
        <v>73.5</v>
      </c>
      <c r="AL218" s="25" cm="1">
        <f t="array" ref="AL218">SUMPRODUCT(IFERROR((IFERROR(WEEKDAY($D$3:$AH$3,2),0)&gt;5)*D218:AH220,0))</f>
        <v>56</v>
      </c>
      <c r="AM218" s="25">
        <f>IFERROR(SUM(AJ218:AL220),"")</f>
        <v>296</v>
      </c>
      <c r="AN218" s="25" t="s">
        <v>153</v>
      </c>
      <c r="AO218" s="25" cm="1">
        <f t="array" ref="AO218">SUMPRODUCT((IFERROR((D218:AH218+D219:AH219+D220:AH220),0)&gt;8)*1,IFERROR((D218:AH218+D219:AH219+D220:AH220-8),0))</f>
        <v>85.5</v>
      </c>
      <c r="AP218" s="25">
        <f>SUM(D218:AH220)-AO218</f>
        <v>210.5</v>
      </c>
    </row>
    <row r="219" ht="16.5" spans="1:43">
      <c r="A219" s="134"/>
      <c r="B219" s="131"/>
      <c r="C219" s="134" t="s">
        <v>156</v>
      </c>
      <c r="D219" s="135"/>
      <c r="E219" s="135"/>
      <c r="F219" s="135">
        <v>4</v>
      </c>
      <c r="G219" s="135">
        <v>4</v>
      </c>
      <c r="H219" s="136"/>
      <c r="I219" s="135">
        <v>2.5</v>
      </c>
      <c r="J219" s="135">
        <v>4</v>
      </c>
      <c r="K219" s="135">
        <v>4</v>
      </c>
      <c r="L219" s="135">
        <v>4</v>
      </c>
      <c r="M219" s="135">
        <v>4</v>
      </c>
      <c r="N219" s="135">
        <v>4</v>
      </c>
      <c r="O219" s="135">
        <v>2</v>
      </c>
      <c r="P219" s="135">
        <v>4</v>
      </c>
      <c r="Q219" s="135">
        <v>4</v>
      </c>
      <c r="R219" s="135">
        <v>4</v>
      </c>
      <c r="S219" s="135">
        <v>4</v>
      </c>
      <c r="T219" s="135">
        <v>4</v>
      </c>
      <c r="U219" s="135">
        <v>2</v>
      </c>
      <c r="V219" s="135"/>
      <c r="W219" s="135">
        <v>4</v>
      </c>
      <c r="X219" s="135">
        <v>4</v>
      </c>
      <c r="Y219" s="137">
        <v>4</v>
      </c>
      <c r="Z219" s="135">
        <v>4</v>
      </c>
      <c r="AA219" s="132">
        <v>4</v>
      </c>
      <c r="AB219" s="132">
        <v>4</v>
      </c>
      <c r="AC219" s="135">
        <v>4</v>
      </c>
      <c r="AD219" s="137">
        <v>4</v>
      </c>
      <c r="AE219" s="137">
        <v>4</v>
      </c>
      <c r="AF219" s="135">
        <v>4</v>
      </c>
      <c r="AG219" s="135">
        <v>4</v>
      </c>
      <c r="AH219" s="135">
        <v>4</v>
      </c>
      <c r="AI219" s="25"/>
      <c r="AJ219" s="25"/>
      <c r="AK219" s="25"/>
      <c r="AL219" s="25"/>
      <c r="AM219" s="25"/>
      <c r="AN219" s="25"/>
      <c r="AO219" s="25"/>
      <c r="AP219" s="25"/>
    </row>
    <row r="220" ht="16.5" spans="1:43">
      <c r="A220" s="134"/>
      <c r="B220" s="131"/>
      <c r="C220" s="134" t="s">
        <v>154</v>
      </c>
      <c r="D220" s="135"/>
      <c r="E220" s="135"/>
      <c r="F220" s="135">
        <v>2.5</v>
      </c>
      <c r="G220" s="135">
        <v>4.5</v>
      </c>
      <c r="H220" s="135"/>
      <c r="I220" s="135"/>
      <c r="J220" s="135">
        <v>5</v>
      </c>
      <c r="K220" s="135">
        <v>3.5</v>
      </c>
      <c r="L220" s="135">
        <v>4.5</v>
      </c>
      <c r="M220" s="135">
        <v>4</v>
      </c>
      <c r="N220" s="135">
        <v>2.5</v>
      </c>
      <c r="O220" s="135"/>
      <c r="P220" s="135">
        <v>2.5</v>
      </c>
      <c r="Q220" s="135">
        <v>3.5</v>
      </c>
      <c r="R220" s="135">
        <v>3</v>
      </c>
      <c r="S220" s="135">
        <v>3.5</v>
      </c>
      <c r="T220" s="135">
        <v>4</v>
      </c>
      <c r="U220" s="135"/>
      <c r="V220" s="135"/>
      <c r="W220" s="135">
        <v>4.5</v>
      </c>
      <c r="X220" s="135">
        <v>4.5</v>
      </c>
      <c r="Y220" s="137">
        <v>4.5</v>
      </c>
      <c r="Z220" s="135">
        <v>3</v>
      </c>
      <c r="AA220" s="132">
        <v>3</v>
      </c>
      <c r="AB220" s="132">
        <v>3</v>
      </c>
      <c r="AC220" s="135">
        <v>2</v>
      </c>
      <c r="AD220" s="137">
        <v>4.5</v>
      </c>
      <c r="AE220" s="137">
        <v>4.5</v>
      </c>
      <c r="AF220" s="135">
        <v>4.5</v>
      </c>
      <c r="AG220" s="135">
        <v>4.5</v>
      </c>
      <c r="AH220" s="135"/>
      <c r="AI220" s="25"/>
      <c r="AJ220" s="25"/>
      <c r="AK220" s="25"/>
      <c r="AL220" s="25"/>
      <c r="AM220" s="25"/>
      <c r="AN220" s="25"/>
      <c r="AO220" s="25"/>
      <c r="AP220" s="25"/>
    </row>
    <row r="221" ht="16.5" spans="1:43">
      <c r="A221" s="134" t="s">
        <v>36</v>
      </c>
      <c r="B221" s="131" t="s">
        <v>31</v>
      </c>
      <c r="C221" s="134" t="s">
        <v>155</v>
      </c>
      <c r="D221" s="135"/>
      <c r="E221" s="135"/>
      <c r="F221" s="135">
        <v>4</v>
      </c>
      <c r="G221" s="135">
        <v>4</v>
      </c>
      <c r="H221" s="135">
        <v>4</v>
      </c>
      <c r="I221" s="135">
        <v>4</v>
      </c>
      <c r="J221" s="136"/>
      <c r="K221" s="135">
        <v>4</v>
      </c>
      <c r="L221" s="135">
        <v>4</v>
      </c>
      <c r="M221" s="135">
        <v>4</v>
      </c>
      <c r="N221" s="135">
        <v>3.5</v>
      </c>
      <c r="O221" s="136"/>
      <c r="P221" s="135">
        <v>4</v>
      </c>
      <c r="Q221" s="135">
        <v>4</v>
      </c>
      <c r="R221" s="135">
        <v>4</v>
      </c>
      <c r="S221" s="135">
        <v>4</v>
      </c>
      <c r="T221" s="135">
        <v>4</v>
      </c>
      <c r="U221" s="135">
        <v>4</v>
      </c>
      <c r="V221" s="135"/>
      <c r="W221" s="135">
        <v>4</v>
      </c>
      <c r="X221" s="136"/>
      <c r="Y221" s="136"/>
      <c r="Z221" s="135">
        <v>4</v>
      </c>
      <c r="AA221" s="132">
        <v>4</v>
      </c>
      <c r="AB221" s="132">
        <v>4</v>
      </c>
      <c r="AC221" s="135">
        <v>3.5</v>
      </c>
      <c r="AD221" s="137">
        <v>4</v>
      </c>
      <c r="AE221" s="137">
        <v>4</v>
      </c>
      <c r="AF221" s="135">
        <v>4</v>
      </c>
      <c r="AG221" s="135">
        <v>4</v>
      </c>
      <c r="AH221" s="135">
        <v>4</v>
      </c>
      <c r="AI221" s="25">
        <f>IF(A221="","",COUNTIF(D221:AH222,"&gt;2")/2)</f>
        <v>22.5</v>
      </c>
      <c r="AJ221" s="25" cm="1">
        <f t="array" ref="AJ221">SUMPRODUCT(IFERROR((IFERROR(WEEKDAY($D$3:$AH$3,2),999)&lt;6)*D221:AH222,0))</f>
        <v>140.5</v>
      </c>
      <c r="AK221" s="25" cm="1">
        <f t="array" ref="AK221">SUMPRODUCT((IFERROR(WEEKDAY($D$3:$AH$3,2),999)&lt;6)*D223:AH223)</f>
        <v>51.5</v>
      </c>
      <c r="AL221" s="25" cm="1">
        <f t="array" ref="AL221">SUMPRODUCT(IFERROR((IFERROR(WEEKDAY($D$3:$AH$3,2),0)&gt;5)*D221:AH223,0))</f>
        <v>57</v>
      </c>
      <c r="AM221" s="25">
        <f>IFERROR(SUM(AJ221:AL223),"")</f>
        <v>249</v>
      </c>
      <c r="AN221" s="25" t="s">
        <v>153</v>
      </c>
      <c r="AO221" s="25" cm="1">
        <f t="array" ref="AO221">SUMPRODUCT((IFERROR((D221:AH221+D222:AH222+D223:AH223),0)&gt;8)*1,IFERROR((D221:AH221+D222:AH222+D223:AH223-8),0))</f>
        <v>69.5</v>
      </c>
      <c r="AP221" s="25">
        <f>SUM(D221:AH223)-AO221</f>
        <v>179.5</v>
      </c>
    </row>
    <row r="222" ht="16.5" spans="1:43">
      <c r="A222" s="134"/>
      <c r="B222" s="131"/>
      <c r="C222" s="134" t="s">
        <v>156</v>
      </c>
      <c r="D222" s="135"/>
      <c r="E222" s="135"/>
      <c r="F222" s="135">
        <v>4</v>
      </c>
      <c r="G222" s="135">
        <v>4</v>
      </c>
      <c r="H222" s="135">
        <v>4</v>
      </c>
      <c r="I222" s="135">
        <v>2.5</v>
      </c>
      <c r="J222" s="136"/>
      <c r="K222" s="135">
        <v>4</v>
      </c>
      <c r="L222" s="135">
        <v>4</v>
      </c>
      <c r="M222" s="135">
        <v>2</v>
      </c>
      <c r="N222" s="136"/>
      <c r="O222" s="136"/>
      <c r="P222" s="135">
        <v>4</v>
      </c>
      <c r="Q222" s="135">
        <v>4</v>
      </c>
      <c r="R222" s="135">
        <v>4</v>
      </c>
      <c r="S222" s="135">
        <v>4</v>
      </c>
      <c r="T222" s="135">
        <v>4</v>
      </c>
      <c r="U222" s="135">
        <v>4</v>
      </c>
      <c r="V222" s="135"/>
      <c r="W222" s="135">
        <v>4</v>
      </c>
      <c r="X222" s="136"/>
      <c r="Y222" s="136"/>
      <c r="Z222" s="135">
        <v>4</v>
      </c>
      <c r="AA222" s="132">
        <v>4</v>
      </c>
      <c r="AB222" s="132">
        <v>4</v>
      </c>
      <c r="AC222" s="136"/>
      <c r="AD222" s="137">
        <v>4</v>
      </c>
      <c r="AE222" s="137">
        <v>4</v>
      </c>
      <c r="AF222" s="135">
        <v>4</v>
      </c>
      <c r="AG222" s="135">
        <v>4</v>
      </c>
      <c r="AH222" s="135">
        <v>4</v>
      </c>
      <c r="AI222" s="25"/>
      <c r="AJ222" s="25"/>
      <c r="AK222" s="25"/>
      <c r="AL222" s="25"/>
      <c r="AM222" s="25"/>
      <c r="AN222" s="25"/>
      <c r="AO222" s="25"/>
      <c r="AP222" s="25"/>
    </row>
    <row r="223" ht="16.5" spans="1:43">
      <c r="A223" s="134"/>
      <c r="B223" s="131"/>
      <c r="C223" s="134" t="s">
        <v>154</v>
      </c>
      <c r="D223" s="135"/>
      <c r="E223" s="135"/>
      <c r="F223" s="135">
        <v>2.5</v>
      </c>
      <c r="G223" s="135">
        <v>4.5</v>
      </c>
      <c r="H223" s="135">
        <v>5</v>
      </c>
      <c r="I223" s="135"/>
      <c r="J223" s="135"/>
      <c r="K223" s="135">
        <v>3.5</v>
      </c>
      <c r="L223" s="135">
        <v>4.5</v>
      </c>
      <c r="M223" s="135"/>
      <c r="N223" s="135"/>
      <c r="O223" s="135"/>
      <c r="P223" s="135">
        <v>2.5</v>
      </c>
      <c r="Q223" s="135">
        <v>3.5</v>
      </c>
      <c r="R223" s="135">
        <v>3</v>
      </c>
      <c r="S223" s="135">
        <v>3.5</v>
      </c>
      <c r="T223" s="135"/>
      <c r="U223" s="135">
        <v>5.5</v>
      </c>
      <c r="V223" s="135"/>
      <c r="W223" s="135">
        <v>4.5</v>
      </c>
      <c r="X223" s="135"/>
      <c r="Y223" s="135"/>
      <c r="Z223" s="135">
        <v>3</v>
      </c>
      <c r="AA223" s="132">
        <v>3</v>
      </c>
      <c r="AB223" s="132">
        <v>3</v>
      </c>
      <c r="AC223" s="135"/>
      <c r="AD223" s="137">
        <v>4.5</v>
      </c>
      <c r="AE223" s="137">
        <v>4.5</v>
      </c>
      <c r="AF223" s="135">
        <v>4.5</v>
      </c>
      <c r="AG223" s="135">
        <v>4.5</v>
      </c>
      <c r="AH223" s="135"/>
      <c r="AI223" s="25"/>
      <c r="AJ223" s="25"/>
      <c r="AK223" s="25"/>
      <c r="AL223" s="25"/>
      <c r="AM223" s="25"/>
      <c r="AN223" s="25"/>
      <c r="AO223" s="25"/>
      <c r="AP223" s="25"/>
    </row>
    <row r="224" ht="16.5" spans="1:43">
      <c r="A224" s="138" t="s">
        <v>35</v>
      </c>
      <c r="B224" s="131" t="s">
        <v>31</v>
      </c>
      <c r="C224" s="138" t="s">
        <v>167</v>
      </c>
      <c r="D224" s="139"/>
      <c r="E224" s="136"/>
      <c r="F224" s="136"/>
      <c r="G224" s="136"/>
      <c r="H224" s="136"/>
      <c r="I224" s="136"/>
      <c r="J224" s="136"/>
      <c r="K224" s="136"/>
      <c r="L224" s="136"/>
      <c r="M224" s="136"/>
      <c r="N224" s="136"/>
      <c r="O224" s="136"/>
      <c r="P224" s="136"/>
      <c r="Q224" s="136"/>
      <c r="R224" s="136"/>
      <c r="S224" s="136"/>
      <c r="T224" s="136"/>
      <c r="U224" s="136"/>
      <c r="V224" s="136"/>
      <c r="W224" s="136"/>
      <c r="X224" s="136"/>
      <c r="Y224" s="136"/>
      <c r="Z224" s="136">
        <v>4</v>
      </c>
      <c r="AA224" s="136">
        <v>4</v>
      </c>
      <c r="AB224" s="140">
        <v>4</v>
      </c>
      <c r="AC224" s="140">
        <v>4</v>
      </c>
      <c r="AD224" s="136">
        <v>4</v>
      </c>
      <c r="AE224" s="141">
        <v>4</v>
      </c>
      <c r="AF224" s="141">
        <v>4</v>
      </c>
      <c r="AG224" s="136">
        <v>4</v>
      </c>
      <c r="AH224" s="136">
        <v>4</v>
      </c>
      <c r="AI224" s="25">
        <f>IF(A224="","",COUNTIF(D224:AH225,"&gt;2")/2)</f>
        <v>9</v>
      </c>
      <c r="AJ224" s="25" cm="1">
        <f t="array" ref="AJ224">SUMPRODUCT(IFERROR((IFERROR(WEEKDAY($D$3:$AH$3,2),999)&lt;6)*D224:AH225,0))</f>
        <v>56</v>
      </c>
      <c r="AK224" s="25" cm="1">
        <f t="array" ref="AK224">SUMPRODUCT((IFERROR(WEEKDAY($D$3:$AH$3,2),999)&lt;6)*D226:AH226)</f>
        <v>23.5</v>
      </c>
      <c r="AL224" s="25" cm="1">
        <f t="array" ref="AL224">SUMPRODUCT(IFERROR((IFERROR(WEEKDAY($D$3:$AH$3,2),0)&gt;5)*D224:AH226,0))</f>
        <v>22</v>
      </c>
      <c r="AM224" s="25">
        <f>IFERROR(SUM(AJ224:AL226),"")</f>
        <v>101.5</v>
      </c>
      <c r="AN224" s="25" t="s">
        <v>153</v>
      </c>
      <c r="AO224" s="25" cm="1">
        <f t="array" ref="AO224">SUMPRODUCT((IFERROR((D224:AH224+D225:AH225+D226:AH226),0)&gt;8)*1,IFERROR((D224:AH224+D225:AH225+D226:AH226-8),0))</f>
        <v>29.5</v>
      </c>
      <c r="AP224" s="25">
        <f>SUM(D224:AH226)-AO224</f>
        <v>72</v>
      </c>
    </row>
    <row r="225" ht="16.5" spans="1:42">
      <c r="A225" s="142"/>
      <c r="B225" s="131"/>
      <c r="C225" s="142"/>
      <c r="D225" s="139"/>
      <c r="E225" s="136"/>
      <c r="F225" s="136"/>
      <c r="G225" s="136"/>
      <c r="H225" s="136"/>
      <c r="I225" s="136"/>
      <c r="J225" s="136"/>
      <c r="K225" s="136"/>
      <c r="L225" s="136"/>
      <c r="M225" s="136"/>
      <c r="N225" s="136"/>
      <c r="O225" s="136"/>
      <c r="P225" s="136"/>
      <c r="Q225" s="136"/>
      <c r="R225" s="136"/>
      <c r="S225" s="136"/>
      <c r="T225" s="136"/>
      <c r="U225" s="136"/>
      <c r="V225" s="136"/>
      <c r="W225" s="136"/>
      <c r="X225" s="136"/>
      <c r="Y225" s="136"/>
      <c r="Z225" s="136">
        <v>4</v>
      </c>
      <c r="AA225" s="136">
        <v>4</v>
      </c>
      <c r="AB225" s="140">
        <v>4</v>
      </c>
      <c r="AC225" s="140">
        <v>4</v>
      </c>
      <c r="AD225" s="136">
        <v>4</v>
      </c>
      <c r="AE225" s="141">
        <v>4</v>
      </c>
      <c r="AF225" s="141">
        <v>4</v>
      </c>
      <c r="AG225" s="136">
        <v>4</v>
      </c>
      <c r="AH225" s="136">
        <v>4</v>
      </c>
      <c r="AI225" s="25"/>
      <c r="AJ225" s="25"/>
      <c r="AK225" s="25"/>
      <c r="AL225" s="25"/>
      <c r="AM225" s="25"/>
      <c r="AN225" s="25"/>
      <c r="AO225" s="25"/>
      <c r="AP225" s="25"/>
    </row>
    <row r="226" ht="16.5" spans="1:42">
      <c r="A226" s="143"/>
      <c r="B226" s="131"/>
      <c r="C226" s="143"/>
      <c r="D226" s="139"/>
      <c r="E226" s="136"/>
      <c r="F226" s="136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Q226" s="136"/>
      <c r="R226" s="136"/>
      <c r="S226" s="136"/>
      <c r="T226" s="136"/>
      <c r="U226" s="136"/>
      <c r="V226" s="136"/>
      <c r="W226" s="136"/>
      <c r="X226" s="136"/>
      <c r="Y226" s="136"/>
      <c r="Z226" s="136">
        <v>4.5</v>
      </c>
      <c r="AA226" s="136">
        <v>3</v>
      </c>
      <c r="AB226" s="140">
        <v>3</v>
      </c>
      <c r="AC226" s="140">
        <v>3</v>
      </c>
      <c r="AD226" s="136">
        <v>2</v>
      </c>
      <c r="AE226" s="141">
        <v>4.5</v>
      </c>
      <c r="AF226" s="141">
        <v>4.5</v>
      </c>
      <c r="AG226" s="136">
        <v>4.5</v>
      </c>
      <c r="AH226" s="136">
        <v>0.5</v>
      </c>
      <c r="AI226" s="25"/>
      <c r="AJ226" s="25"/>
      <c r="AK226" s="25"/>
      <c r="AL226" s="25"/>
      <c r="AM226" s="25"/>
      <c r="AN226" s="25"/>
      <c r="AO226" s="25"/>
      <c r="AP226" s="25"/>
    </row>
    <row r="227" ht="16.5" spans="1:42">
      <c r="A227" s="139" t="s">
        <v>32</v>
      </c>
      <c r="B227" s="131" t="s">
        <v>31</v>
      </c>
      <c r="C227" s="139" t="s">
        <v>155</v>
      </c>
      <c r="D227" s="136"/>
      <c r="E227" s="136"/>
      <c r="F227" s="136"/>
      <c r="G227" s="136"/>
      <c r="H227" s="136"/>
      <c r="I227" s="136">
        <v>4</v>
      </c>
      <c r="J227" s="136">
        <v>4</v>
      </c>
      <c r="K227" s="136">
        <v>4</v>
      </c>
      <c r="L227" s="136"/>
      <c r="M227" s="136"/>
      <c r="N227" s="136"/>
      <c r="O227" s="136"/>
      <c r="P227" s="136"/>
      <c r="Q227" s="136"/>
      <c r="R227" s="136"/>
      <c r="S227" s="136"/>
      <c r="T227" s="136"/>
      <c r="U227" s="136"/>
      <c r="V227" s="136"/>
      <c r="W227" s="136"/>
      <c r="X227" s="136"/>
      <c r="Y227" s="136"/>
      <c r="Z227" s="136"/>
      <c r="AA227" s="136"/>
      <c r="AB227" s="136"/>
      <c r="AC227" s="136"/>
      <c r="AD227" s="136"/>
      <c r="AE227" s="136"/>
      <c r="AF227" s="136"/>
      <c r="AG227" s="136"/>
      <c r="AH227" s="136"/>
      <c r="AI227" s="25">
        <f>IF(A227="","",COUNTIF(D227:AH228,"&gt;2")/2)</f>
        <v>2.5</v>
      </c>
      <c r="AJ227" s="25" cm="1">
        <f t="array" ref="AJ227">SUMPRODUCT(IFERROR((IFERROR(WEEKDAY($D$3:$AH$3,2),999)&lt;6)*D227:AH228,0))</f>
        <v>22</v>
      </c>
      <c r="AK227" s="25" cm="1">
        <f t="array" ref="AK227">SUMPRODUCT((IFERROR(WEEKDAY($D$3:$AH$3,2),999)&lt;6)*D229:AH229)</f>
        <v>8.5</v>
      </c>
      <c r="AL227" s="25" cm="1">
        <f t="array" ref="AL227">SUMPRODUCT(IFERROR((IFERROR(WEEKDAY($D$3:$AH$3,2),0)&gt;5)*D227:AH229,0))</f>
        <v>0</v>
      </c>
      <c r="AM227" s="25">
        <f>IFERROR(SUM(AJ227:AL229),"")</f>
        <v>30.5</v>
      </c>
      <c r="AN227" s="25" t="s">
        <v>153</v>
      </c>
      <c r="AO227" s="25" cm="1">
        <f t="array" ref="AO227">SUMPRODUCT((IFERROR((D227:AH227+D228:AH228+D229:AH229),0)&gt;8)*1,IFERROR((D227:AH227+D228:AH228+D229:AH229-8),0))</f>
        <v>8.5</v>
      </c>
      <c r="AP227" s="25">
        <f>SUM(D227:AH229)-AO227</f>
        <v>22</v>
      </c>
    </row>
    <row r="228" ht="16.5" spans="1:42">
      <c r="A228" s="139"/>
      <c r="B228" s="131"/>
      <c r="C228" s="139" t="s">
        <v>156</v>
      </c>
      <c r="D228" s="136"/>
      <c r="E228" s="136"/>
      <c r="F228" s="136"/>
      <c r="G228" s="136"/>
      <c r="H228" s="136"/>
      <c r="I228" s="136">
        <v>2</v>
      </c>
      <c r="J228" s="136">
        <v>4</v>
      </c>
      <c r="K228" s="136">
        <v>4</v>
      </c>
      <c r="L228" s="136" t="s">
        <v>164</v>
      </c>
      <c r="M228" s="136"/>
      <c r="N228" s="136"/>
      <c r="O228" s="136"/>
      <c r="P228" s="136"/>
      <c r="Q228" s="136"/>
      <c r="R228" s="136"/>
      <c r="S228" s="136"/>
      <c r="T228" s="136"/>
      <c r="U228" s="136"/>
      <c r="V228" s="136"/>
      <c r="W228" s="136"/>
      <c r="X228" s="136"/>
      <c r="Y228" s="136"/>
      <c r="Z228" s="144"/>
      <c r="AA228" s="136"/>
      <c r="AB228" s="136"/>
      <c r="AC228" s="136"/>
      <c r="AD228" s="136"/>
      <c r="AE228" s="136"/>
      <c r="AF228" s="136"/>
      <c r="AG228" s="136"/>
      <c r="AH228" s="136"/>
      <c r="AI228" s="25"/>
      <c r="AJ228" s="25"/>
      <c r="AK228" s="25"/>
      <c r="AL228" s="25"/>
      <c r="AM228" s="25"/>
      <c r="AN228" s="25"/>
      <c r="AO228" s="25"/>
      <c r="AP228" s="25"/>
    </row>
    <row r="229" ht="16.5" spans="1:42">
      <c r="A229" s="139"/>
      <c r="B229" s="131"/>
      <c r="C229" s="139" t="s">
        <v>154</v>
      </c>
      <c r="D229" s="136"/>
      <c r="E229" s="136"/>
      <c r="F229" s="136"/>
      <c r="G229" s="136"/>
      <c r="H229" s="136"/>
      <c r="I229" s="136"/>
      <c r="J229" s="136">
        <v>5</v>
      </c>
      <c r="K229" s="136">
        <v>3.5</v>
      </c>
      <c r="L229" s="136"/>
      <c r="M229" s="136"/>
      <c r="N229" s="136"/>
      <c r="O229" s="136"/>
      <c r="P229" s="136"/>
      <c r="Q229" s="136"/>
      <c r="R229" s="136"/>
      <c r="S229" s="136"/>
      <c r="T229" s="136"/>
      <c r="U229" s="136"/>
      <c r="V229" s="136"/>
      <c r="W229" s="136"/>
      <c r="X229" s="136"/>
      <c r="Y229" s="136"/>
      <c r="Z229" s="136"/>
      <c r="AA229" s="136"/>
      <c r="AB229" s="136"/>
      <c r="AC229" s="136"/>
      <c r="AD229" s="136"/>
      <c r="AE229" s="136"/>
      <c r="AF229" s="136"/>
      <c r="AG229" s="136"/>
      <c r="AH229" s="136"/>
      <c r="AI229" s="25"/>
      <c r="AJ229" s="25"/>
      <c r="AK229" s="25"/>
      <c r="AL229" s="25"/>
      <c r="AM229" s="25"/>
      <c r="AN229" s="25"/>
      <c r="AO229" s="25"/>
      <c r="AP229" s="25"/>
    </row>
    <row r="230" ht="16.5" spans="1:42">
      <c r="A230" s="134" t="s">
        <v>38</v>
      </c>
      <c r="B230" s="131" t="s">
        <v>31</v>
      </c>
      <c r="C230" s="135"/>
      <c r="D230" s="135"/>
      <c r="E230" s="135"/>
      <c r="F230" s="135"/>
      <c r="G230" s="135">
        <v>4</v>
      </c>
      <c r="H230" s="135">
        <v>4</v>
      </c>
      <c r="I230" s="135">
        <v>4</v>
      </c>
      <c r="J230" s="135">
        <v>4</v>
      </c>
      <c r="K230" s="135">
        <v>4</v>
      </c>
      <c r="L230" s="136" t="s">
        <v>162</v>
      </c>
      <c r="M230" s="135">
        <v>4</v>
      </c>
      <c r="N230" s="135">
        <v>4</v>
      </c>
      <c r="O230" s="135"/>
      <c r="P230" s="135">
        <v>4</v>
      </c>
      <c r="Q230" s="135"/>
      <c r="R230" s="135">
        <v>4</v>
      </c>
      <c r="S230" s="135">
        <v>4</v>
      </c>
      <c r="T230" s="135">
        <v>4</v>
      </c>
      <c r="U230" s="135">
        <v>4</v>
      </c>
      <c r="V230" s="135"/>
      <c r="W230" s="135">
        <v>4</v>
      </c>
      <c r="X230" s="135">
        <v>4</v>
      </c>
      <c r="Y230" s="137">
        <v>4</v>
      </c>
      <c r="Z230" s="137">
        <v>4</v>
      </c>
      <c r="AA230" s="135">
        <v>4</v>
      </c>
      <c r="AB230" s="132">
        <v>4</v>
      </c>
      <c r="AC230" s="135">
        <v>4</v>
      </c>
      <c r="AD230" s="137">
        <v>4</v>
      </c>
      <c r="AE230" s="135">
        <v>4</v>
      </c>
      <c r="AF230" s="135">
        <v>4</v>
      </c>
      <c r="AG230" s="135">
        <v>4</v>
      </c>
      <c r="AH230" s="135">
        <v>4</v>
      </c>
      <c r="AI230" s="25">
        <f>IF(A230="","",COUNTIF(D230:AH231,"&gt;2")/2)</f>
        <v>23.5</v>
      </c>
      <c r="AJ230" s="25" cm="1">
        <f t="array" ref="AJ230">SUMPRODUCT(IFERROR((IFERROR(WEEKDAY($D$3:$AH$3,2),999)&lt;6)*D230:AH231,0))</f>
        <v>140</v>
      </c>
      <c r="AK230" s="25" cm="1">
        <f t="array" ref="AK230">SUMPRODUCT((IFERROR(WEEKDAY($D$3:$AH$3,2),999)&lt;6)*D232:AH232)</f>
        <v>38</v>
      </c>
      <c r="AL230" s="25" cm="1">
        <f t="array" ref="AL230">SUMPRODUCT(IFERROR((IFERROR(WEEKDAY($D$3:$AH$3,2),0)&gt;5)*D230:AH232,0))</f>
        <v>65</v>
      </c>
      <c r="AM230" s="25">
        <f>IFERROR(SUM(AJ230:AL232),"")</f>
        <v>243</v>
      </c>
      <c r="AN230" s="25" t="s">
        <v>153</v>
      </c>
      <c r="AO230" s="25" cm="1">
        <f t="array" ref="AO230">SUMPRODUCT((IFERROR((D230:AH230+D231:AH231+D232:AH232),0)&gt;8)*1,IFERROR((D230:AH230+D231:AH231+D232:AH232-8),0))</f>
        <v>55</v>
      </c>
      <c r="AP230" s="25">
        <f>SUM(D230:AH232)-AO230</f>
        <v>188</v>
      </c>
    </row>
    <row r="231" ht="16.5" spans="1:42">
      <c r="A231" s="134"/>
      <c r="B231" s="131"/>
      <c r="C231" s="135"/>
      <c r="D231" s="135"/>
      <c r="E231" s="135"/>
      <c r="F231" s="135"/>
      <c r="G231" s="135">
        <v>4</v>
      </c>
      <c r="H231" s="135">
        <v>4</v>
      </c>
      <c r="I231" s="135"/>
      <c r="J231" s="135">
        <v>4</v>
      </c>
      <c r="K231" s="135">
        <v>4</v>
      </c>
      <c r="L231" s="136" t="s">
        <v>162</v>
      </c>
      <c r="M231" s="135">
        <v>4</v>
      </c>
      <c r="N231" s="135">
        <v>4</v>
      </c>
      <c r="O231" s="135"/>
      <c r="P231" s="135">
        <v>4</v>
      </c>
      <c r="Q231" s="135"/>
      <c r="R231" s="135">
        <v>4</v>
      </c>
      <c r="S231" s="135">
        <v>4</v>
      </c>
      <c r="T231" s="135">
        <v>4</v>
      </c>
      <c r="U231" s="135">
        <v>4</v>
      </c>
      <c r="V231" s="135"/>
      <c r="W231" s="135">
        <v>4</v>
      </c>
      <c r="X231" s="135">
        <v>4</v>
      </c>
      <c r="Y231" s="137">
        <v>4</v>
      </c>
      <c r="Z231" s="137">
        <v>4</v>
      </c>
      <c r="AA231" s="135">
        <v>4</v>
      </c>
      <c r="AB231" s="132">
        <v>4</v>
      </c>
      <c r="AC231" s="135">
        <v>4</v>
      </c>
      <c r="AD231" s="137">
        <v>4</v>
      </c>
      <c r="AE231" s="135">
        <v>4</v>
      </c>
      <c r="AF231" s="135">
        <v>4</v>
      </c>
      <c r="AG231" s="135">
        <v>4</v>
      </c>
      <c r="AH231" s="135">
        <v>4</v>
      </c>
      <c r="AI231" s="25"/>
      <c r="AJ231" s="25"/>
      <c r="AK231" s="25"/>
      <c r="AL231" s="25"/>
      <c r="AM231" s="25"/>
      <c r="AN231" s="25"/>
      <c r="AO231" s="25"/>
      <c r="AP231" s="25"/>
    </row>
    <row r="232" ht="16.5" spans="1:42">
      <c r="A232" s="134"/>
      <c r="B232" s="131"/>
      <c r="C232" s="135"/>
      <c r="D232" s="135"/>
      <c r="E232" s="135"/>
      <c r="F232" s="135"/>
      <c r="G232" s="135"/>
      <c r="H232" s="135">
        <v>4.5</v>
      </c>
      <c r="I232" s="135"/>
      <c r="J232" s="135">
        <v>2</v>
      </c>
      <c r="K232" s="135">
        <v>1</v>
      </c>
      <c r="L232" s="135"/>
      <c r="M232" s="135">
        <v>2</v>
      </c>
      <c r="N232" s="135">
        <v>0.5</v>
      </c>
      <c r="O232" s="135"/>
      <c r="P232" s="135">
        <v>1.5</v>
      </c>
      <c r="Q232" s="135"/>
      <c r="R232" s="135">
        <v>0.5</v>
      </c>
      <c r="S232" s="135">
        <v>1.5</v>
      </c>
      <c r="T232" s="135">
        <v>4.5</v>
      </c>
      <c r="U232" s="135">
        <v>5.5</v>
      </c>
      <c r="V232" s="135"/>
      <c r="W232" s="135">
        <v>4.5</v>
      </c>
      <c r="X232" s="135">
        <v>1</v>
      </c>
      <c r="Y232" s="137">
        <v>1</v>
      </c>
      <c r="Z232" s="137">
        <v>2</v>
      </c>
      <c r="AA232" s="135">
        <v>4</v>
      </c>
      <c r="AB232" s="132">
        <v>3</v>
      </c>
      <c r="AC232" s="135">
        <v>3.5</v>
      </c>
      <c r="AD232" s="137">
        <v>4.5</v>
      </c>
      <c r="AE232" s="135">
        <v>3.5</v>
      </c>
      <c r="AF232" s="135">
        <v>2</v>
      </c>
      <c r="AG232" s="135">
        <v>2.5</v>
      </c>
      <c r="AH232" s="135"/>
      <c r="AI232" s="25"/>
      <c r="AJ232" s="25"/>
      <c r="AK232" s="25"/>
      <c r="AL232" s="25"/>
      <c r="AM232" s="25"/>
      <c r="AN232" s="25"/>
      <c r="AO232" s="25"/>
      <c r="AP232" s="25"/>
    </row>
    <row r="233" ht="13.5" spans="1:42">
      <c r="A233" s="129" t="s">
        <v>116</v>
      </c>
      <c r="B233" s="145">
        <v>3</v>
      </c>
      <c r="C233" s="129" t="s">
        <v>155</v>
      </c>
      <c r="D233" s="146" t="s">
        <v>165</v>
      </c>
      <c r="E233" s="146" t="s">
        <v>165</v>
      </c>
      <c r="F233" s="146">
        <v>4</v>
      </c>
      <c r="G233" s="146">
        <v>4</v>
      </c>
      <c r="H233" s="146">
        <v>4</v>
      </c>
      <c r="I233" s="146">
        <v>4</v>
      </c>
      <c r="J233" s="146" t="s">
        <v>166</v>
      </c>
      <c r="K233" s="146">
        <v>4</v>
      </c>
      <c r="L233" s="146">
        <v>4</v>
      </c>
      <c r="M233" s="146">
        <v>4</v>
      </c>
      <c r="N233" s="147">
        <v>4</v>
      </c>
      <c r="O233" s="147">
        <v>4</v>
      </c>
      <c r="P233" s="146">
        <v>4</v>
      </c>
      <c r="Q233" s="146">
        <v>4</v>
      </c>
      <c r="R233" s="146">
        <v>4</v>
      </c>
      <c r="S233" s="146">
        <v>4</v>
      </c>
      <c r="T233" s="146">
        <v>4</v>
      </c>
      <c r="U233" s="146">
        <v>4</v>
      </c>
      <c r="V233" s="146" t="s">
        <v>165</v>
      </c>
      <c r="W233" s="146">
        <v>4</v>
      </c>
      <c r="X233" s="146">
        <v>4</v>
      </c>
      <c r="Y233" s="147">
        <v>4</v>
      </c>
      <c r="Z233" s="146">
        <v>4</v>
      </c>
      <c r="AA233" s="146">
        <v>4</v>
      </c>
      <c r="AB233" s="146">
        <v>4</v>
      </c>
      <c r="AC233" s="146" t="s">
        <v>166</v>
      </c>
      <c r="AD233" s="146">
        <v>4</v>
      </c>
      <c r="AE233" s="146">
        <v>4</v>
      </c>
      <c r="AF233" s="146">
        <v>4</v>
      </c>
      <c r="AG233" s="146">
        <v>4</v>
      </c>
      <c r="AH233" s="146">
        <v>2</v>
      </c>
      <c r="AI233" s="25">
        <f>IF(A233="","",COUNTIF(D233:AH234,"&gt;2")/2)</f>
        <v>24</v>
      </c>
      <c r="AJ233" s="25" cm="1">
        <f t="array" ref="AJ233">SUMPRODUCT(IFERROR((IFERROR(WEEKDAY($D$3:$AH$3,2),999)&lt;6)*D233:AH234,0))</f>
        <v>148.5</v>
      </c>
      <c r="AK233" s="25" cm="1">
        <f t="array" ref="AK233">SUMPRODUCT((IFERROR(WEEKDAY($D$3:$AH$3,2),999)&lt;6)*D235:AH235)</f>
        <v>61</v>
      </c>
      <c r="AL233" s="25" cm="1">
        <f t="array" ref="AL233">SUMPRODUCT(IFERROR((IFERROR(WEEKDAY($D$3:$AH$3,2),0)&gt;5)*D233:AH235,0))</f>
        <v>63.5</v>
      </c>
      <c r="AM233" s="25">
        <f>IFERROR(SUM(AJ233:AL235),"")</f>
        <v>273</v>
      </c>
      <c r="AN233" s="25" t="s">
        <v>153</v>
      </c>
      <c r="AO233" s="25" cm="1">
        <f t="array" ref="AO233">SUMPRODUCT((IFERROR((D233:AH233+D234:AH234+D235:AH235),0)&gt;8)*1,IFERROR((D233:AH233+D234:AH234+D235:AH235-8),0))</f>
        <v>80.5</v>
      </c>
      <c r="AP233" s="25">
        <f>SUM(D233:AH235)-AO233</f>
        <v>192.5</v>
      </c>
    </row>
    <row r="234" ht="13.5" spans="1:42">
      <c r="A234" s="129"/>
      <c r="B234" s="145"/>
      <c r="C234" s="129" t="s">
        <v>156</v>
      </c>
      <c r="D234" s="146" t="s">
        <v>165</v>
      </c>
      <c r="E234" s="146" t="s">
        <v>165</v>
      </c>
      <c r="F234" s="146">
        <v>4</v>
      </c>
      <c r="G234" s="146">
        <v>4</v>
      </c>
      <c r="H234" s="146">
        <v>4</v>
      </c>
      <c r="I234" s="146" t="s">
        <v>165</v>
      </c>
      <c r="J234" s="146" t="s">
        <v>166</v>
      </c>
      <c r="K234" s="146">
        <v>2.5</v>
      </c>
      <c r="L234" s="146">
        <v>4</v>
      </c>
      <c r="M234" s="146">
        <v>4</v>
      </c>
      <c r="N234" s="147">
        <v>4</v>
      </c>
      <c r="O234" s="147">
        <v>4</v>
      </c>
      <c r="P234" s="146">
        <v>4</v>
      </c>
      <c r="Q234" s="146">
        <v>4</v>
      </c>
      <c r="R234" s="146">
        <v>4</v>
      </c>
      <c r="S234" s="146">
        <v>4</v>
      </c>
      <c r="T234" s="146">
        <v>4</v>
      </c>
      <c r="U234" s="146">
        <v>4</v>
      </c>
      <c r="V234" s="146" t="s">
        <v>165</v>
      </c>
      <c r="W234" s="146">
        <v>4</v>
      </c>
      <c r="X234" s="146">
        <v>4</v>
      </c>
      <c r="Y234" s="147">
        <v>4</v>
      </c>
      <c r="Z234" s="146">
        <v>4</v>
      </c>
      <c r="AA234" s="146">
        <v>4</v>
      </c>
      <c r="AB234" s="146"/>
      <c r="AC234" s="146" t="s">
        <v>166</v>
      </c>
      <c r="AD234" s="146">
        <v>4</v>
      </c>
      <c r="AE234" s="146">
        <v>4</v>
      </c>
      <c r="AF234" s="146">
        <v>4</v>
      </c>
      <c r="AG234" s="146">
        <v>4</v>
      </c>
      <c r="AH234" s="146"/>
      <c r="AI234" s="25"/>
      <c r="AJ234" s="25"/>
      <c r="AK234" s="25"/>
      <c r="AL234" s="25"/>
      <c r="AM234" s="25"/>
      <c r="AN234" s="25"/>
      <c r="AO234" s="25"/>
      <c r="AP234" s="25"/>
    </row>
    <row r="235" ht="13.5" spans="1:42">
      <c r="A235" s="129"/>
      <c r="B235" s="145"/>
      <c r="C235" s="129" t="s">
        <v>154</v>
      </c>
      <c r="D235" s="146"/>
      <c r="E235" s="146"/>
      <c r="F235" s="146">
        <v>3</v>
      </c>
      <c r="G235" s="146">
        <v>4.5</v>
      </c>
      <c r="H235" s="146">
        <v>1.5</v>
      </c>
      <c r="I235" s="146"/>
      <c r="J235" s="146"/>
      <c r="K235" s="146"/>
      <c r="L235" s="146">
        <v>5</v>
      </c>
      <c r="M235" s="146">
        <v>5</v>
      </c>
      <c r="N235" s="147">
        <v>5</v>
      </c>
      <c r="O235" s="147">
        <v>5.5</v>
      </c>
      <c r="P235" s="146">
        <v>4.5</v>
      </c>
      <c r="Q235" s="146">
        <v>3</v>
      </c>
      <c r="R235" s="146">
        <v>4</v>
      </c>
      <c r="S235" s="146">
        <v>5</v>
      </c>
      <c r="T235" s="146">
        <v>4</v>
      </c>
      <c r="U235" s="146">
        <v>3</v>
      </c>
      <c r="V235" s="146"/>
      <c r="W235" s="146">
        <v>4</v>
      </c>
      <c r="X235" s="146">
        <v>3.5</v>
      </c>
      <c r="Y235" s="147"/>
      <c r="Z235" s="146">
        <v>5</v>
      </c>
      <c r="AA235" s="146">
        <v>4</v>
      </c>
      <c r="AB235" s="146"/>
      <c r="AC235" s="146"/>
      <c r="AD235" s="146">
        <v>3</v>
      </c>
      <c r="AE235" s="146">
        <v>4.5</v>
      </c>
      <c r="AF235" s="146">
        <v>0.5</v>
      </c>
      <c r="AG235" s="146">
        <v>3</v>
      </c>
      <c r="AH235" s="146"/>
      <c r="AI235" s="25"/>
      <c r="AJ235" s="25"/>
      <c r="AK235" s="25"/>
      <c r="AL235" s="25"/>
      <c r="AM235" s="25"/>
      <c r="AN235" s="25"/>
      <c r="AO235" s="25"/>
      <c r="AP235" s="25"/>
    </row>
    <row r="236" ht="13.5" spans="1:42">
      <c r="A236" s="148" t="s">
        <v>120</v>
      </c>
      <c r="B236" s="145">
        <v>3</v>
      </c>
      <c r="C236" s="129" t="s">
        <v>155</v>
      </c>
      <c r="D236" s="146" t="s">
        <v>165</v>
      </c>
      <c r="E236" s="146" t="s">
        <v>165</v>
      </c>
      <c r="F236" s="146" t="s">
        <v>165</v>
      </c>
      <c r="G236" s="146">
        <v>4</v>
      </c>
      <c r="H236" s="146">
        <v>4</v>
      </c>
      <c r="I236" s="146">
        <v>4</v>
      </c>
      <c r="J236" s="146">
        <v>4</v>
      </c>
      <c r="K236" s="146">
        <v>4</v>
      </c>
      <c r="L236" s="146">
        <v>4</v>
      </c>
      <c r="M236" s="146">
        <v>4</v>
      </c>
      <c r="N236" s="146">
        <v>4</v>
      </c>
      <c r="O236" s="146">
        <v>4</v>
      </c>
      <c r="P236" s="146">
        <v>4</v>
      </c>
      <c r="Q236" s="146">
        <v>4</v>
      </c>
      <c r="R236" s="146">
        <v>4</v>
      </c>
      <c r="S236" s="146">
        <v>4</v>
      </c>
      <c r="T236" s="146">
        <v>4</v>
      </c>
      <c r="U236" s="146">
        <v>4</v>
      </c>
      <c r="V236" s="146" t="s">
        <v>165</v>
      </c>
      <c r="W236" s="147">
        <v>4</v>
      </c>
      <c r="X236" s="146">
        <v>4</v>
      </c>
      <c r="Y236" s="146">
        <v>4</v>
      </c>
      <c r="Z236" s="146">
        <v>4</v>
      </c>
      <c r="AA236" s="146">
        <v>4</v>
      </c>
      <c r="AB236" s="146">
        <v>4</v>
      </c>
      <c r="AC236" s="146">
        <v>4</v>
      </c>
      <c r="AD236" s="146">
        <v>4</v>
      </c>
      <c r="AE236" s="146">
        <v>4</v>
      </c>
      <c r="AF236" s="146">
        <v>4</v>
      </c>
      <c r="AG236" s="146">
        <v>4</v>
      </c>
      <c r="AH236" s="146">
        <v>4</v>
      </c>
      <c r="AI236" s="25">
        <f>IF(A236="","",COUNTIF(D236:AH237,"&gt;2")/2)</f>
        <v>26.5</v>
      </c>
      <c r="AJ236" s="25" cm="1">
        <f t="array" ref="AJ236">SUMPRODUCT(IFERROR((IFERROR(WEEKDAY($D$3:$AH$3,2),999)&lt;6)*D236:AH237,0))</f>
        <v>156</v>
      </c>
      <c r="AK236" s="25" cm="1">
        <f t="array" ref="AK236">SUMPRODUCT((IFERROR(WEEKDAY($D$3:$AH$3,2),999)&lt;6)*D238:AH238)</f>
        <v>81</v>
      </c>
      <c r="AL236" s="25" cm="1">
        <f t="array" ref="AL236">SUMPRODUCT(IFERROR((IFERROR(WEEKDAY($D$3:$AH$3,2),0)&gt;5)*D236:AH238,0))</f>
        <v>82</v>
      </c>
      <c r="AM236" s="25">
        <f>IFERROR(SUM(AJ236:AL238),"")</f>
        <v>319</v>
      </c>
      <c r="AN236" s="25" t="s">
        <v>153</v>
      </c>
      <c r="AO236" s="25" cm="1">
        <f t="array" ref="AO236">SUMPRODUCT((IFERROR((D236:AH236+D237:AH237+D238:AH238),0)&gt;8)*1,IFERROR((D236:AH236+D237:AH237+D238:AH238-8),0))</f>
        <v>108.5</v>
      </c>
      <c r="AP236" s="25">
        <f>SUM(D236:AH238)-AO236</f>
        <v>210.5</v>
      </c>
    </row>
    <row r="237" ht="13.5" spans="1:42">
      <c r="A237" s="148"/>
      <c r="B237" s="145"/>
      <c r="C237" s="129" t="s">
        <v>156</v>
      </c>
      <c r="D237" s="146" t="s">
        <v>165</v>
      </c>
      <c r="E237" s="146" t="s">
        <v>165</v>
      </c>
      <c r="F237" s="146" t="s">
        <v>165</v>
      </c>
      <c r="G237" s="146">
        <v>4</v>
      </c>
      <c r="H237" s="146">
        <v>4</v>
      </c>
      <c r="I237" s="146" t="s">
        <v>165</v>
      </c>
      <c r="J237" s="146">
        <v>4</v>
      </c>
      <c r="K237" s="146">
        <v>4</v>
      </c>
      <c r="L237" s="146">
        <v>4</v>
      </c>
      <c r="M237" s="146">
        <v>4</v>
      </c>
      <c r="N237" s="146">
        <v>2.5</v>
      </c>
      <c r="O237" s="146">
        <v>4</v>
      </c>
      <c r="P237" s="146">
        <v>4</v>
      </c>
      <c r="Q237" s="146">
        <v>4</v>
      </c>
      <c r="R237" s="146">
        <v>4</v>
      </c>
      <c r="S237" s="146">
        <v>4</v>
      </c>
      <c r="T237" s="146">
        <v>4</v>
      </c>
      <c r="U237" s="146">
        <v>4</v>
      </c>
      <c r="V237" s="146" t="s">
        <v>165</v>
      </c>
      <c r="W237" s="147">
        <v>4</v>
      </c>
      <c r="X237" s="146">
        <v>4</v>
      </c>
      <c r="Y237" s="146">
        <v>4</v>
      </c>
      <c r="Z237" s="146">
        <v>4</v>
      </c>
      <c r="AA237" s="146">
        <v>4</v>
      </c>
      <c r="AB237" s="146">
        <v>4</v>
      </c>
      <c r="AC237" s="146">
        <v>4</v>
      </c>
      <c r="AD237" s="146">
        <v>4</v>
      </c>
      <c r="AE237" s="146">
        <v>4</v>
      </c>
      <c r="AF237" s="146">
        <v>4</v>
      </c>
      <c r="AG237" s="146">
        <v>4</v>
      </c>
      <c r="AH237" s="146">
        <v>4</v>
      </c>
      <c r="AI237" s="25"/>
      <c r="AJ237" s="25"/>
      <c r="AK237" s="25"/>
      <c r="AL237" s="25"/>
      <c r="AM237" s="25"/>
      <c r="AN237" s="25"/>
      <c r="AO237" s="25"/>
      <c r="AP237" s="25"/>
    </row>
    <row r="238" ht="13.5" spans="1:42">
      <c r="A238" s="148"/>
      <c r="B238" s="145"/>
      <c r="C238" s="129" t="s">
        <v>154</v>
      </c>
      <c r="D238" s="146"/>
      <c r="E238" s="146"/>
      <c r="F238" s="146"/>
      <c r="G238" s="146">
        <v>5</v>
      </c>
      <c r="H238" s="146">
        <v>5</v>
      </c>
      <c r="I238" s="146"/>
      <c r="J238" s="146">
        <v>5</v>
      </c>
      <c r="K238" s="146">
        <v>6.5</v>
      </c>
      <c r="L238" s="146">
        <v>5.5</v>
      </c>
      <c r="M238" s="146">
        <v>5</v>
      </c>
      <c r="N238" s="146"/>
      <c r="O238" s="146">
        <v>5.5</v>
      </c>
      <c r="P238" s="146">
        <v>4.5</v>
      </c>
      <c r="Q238" s="146">
        <v>3</v>
      </c>
      <c r="R238" s="146">
        <v>4</v>
      </c>
      <c r="S238" s="146">
        <v>5</v>
      </c>
      <c r="T238" s="146">
        <v>4</v>
      </c>
      <c r="U238" s="146">
        <v>3</v>
      </c>
      <c r="V238" s="146"/>
      <c r="W238" s="147"/>
      <c r="X238" s="146">
        <v>4</v>
      </c>
      <c r="Y238" s="146">
        <v>3.5</v>
      </c>
      <c r="Z238" s="146">
        <v>5</v>
      </c>
      <c r="AA238" s="146">
        <v>5.5</v>
      </c>
      <c r="AB238" s="146">
        <v>5.5</v>
      </c>
      <c r="AC238" s="146">
        <v>3.5</v>
      </c>
      <c r="AD238" s="146">
        <v>3</v>
      </c>
      <c r="AE238" s="146">
        <v>5</v>
      </c>
      <c r="AF238" s="146">
        <v>5</v>
      </c>
      <c r="AG238" s="146">
        <v>3</v>
      </c>
      <c r="AH238" s="146">
        <v>4.5</v>
      </c>
      <c r="AI238" s="25"/>
      <c r="AJ238" s="25"/>
      <c r="AK238" s="25"/>
      <c r="AL238" s="25"/>
      <c r="AM238" s="25"/>
      <c r="AN238" s="25"/>
      <c r="AO238" s="25"/>
      <c r="AP238" s="25"/>
    </row>
    <row r="239" ht="13.5" spans="1:42">
      <c r="A239" s="148" t="s">
        <v>117</v>
      </c>
      <c r="B239" s="145">
        <v>3</v>
      </c>
      <c r="C239" s="129" t="s">
        <v>155</v>
      </c>
      <c r="D239" s="149"/>
      <c r="E239" s="149"/>
      <c r="F239" s="149"/>
      <c r="G239" s="149"/>
      <c r="H239" s="149"/>
      <c r="I239" s="149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6">
        <v>4</v>
      </c>
      <c r="AG239" s="146">
        <v>4</v>
      </c>
      <c r="AH239" s="146">
        <v>4</v>
      </c>
      <c r="AI239" s="25">
        <f>IF(A239="","",COUNTIF(D239:AH240,"&gt;2")/2)</f>
        <v>3</v>
      </c>
      <c r="AJ239" s="25" cm="1">
        <f t="array" ref="AJ239">SUMPRODUCT(IFERROR((IFERROR(WEEKDAY($D$3:$AH$3,2),999)&lt;6)*D239:AH240,0))</f>
        <v>24</v>
      </c>
      <c r="AK239" s="25" cm="1">
        <f t="array" ref="AK239">SUMPRODUCT((IFERROR(WEEKDAY($D$3:$AH$3,2),999)&lt;6)*D241:AH241)</f>
        <v>11.5</v>
      </c>
      <c r="AL239" s="25" cm="1">
        <f t="array" ref="AL239">SUMPRODUCT(IFERROR((IFERROR(WEEKDAY($D$3:$AH$3,2),0)&gt;5)*D239:AH241,0))</f>
        <v>0</v>
      </c>
      <c r="AM239" s="25">
        <f>IFERROR(SUM(AJ239:AL241),"")</f>
        <v>35.5</v>
      </c>
      <c r="AN239" s="25" t="s">
        <v>153</v>
      </c>
      <c r="AO239" s="25" cm="1">
        <f t="array" ref="AO239">SUMPRODUCT((IFERROR((D239:AH239+D240:AH240+D241:AH241),0)&gt;8)*1,IFERROR((D239:AH239+D240:AH240+D241:AH241-8),0))</f>
        <v>11.5</v>
      </c>
      <c r="AP239" s="25">
        <f>SUM(D239:AH241)-AO239</f>
        <v>24</v>
      </c>
    </row>
    <row r="240" ht="13.5" spans="1:42">
      <c r="A240" s="148"/>
      <c r="B240" s="145"/>
      <c r="C240" s="129" t="s">
        <v>156</v>
      </c>
      <c r="D240" s="149"/>
      <c r="E240" s="149"/>
      <c r="F240" s="149"/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6">
        <v>4</v>
      </c>
      <c r="AG240" s="146">
        <v>4</v>
      </c>
      <c r="AH240" s="146">
        <v>4</v>
      </c>
      <c r="AI240" s="25"/>
      <c r="AJ240" s="25"/>
      <c r="AK240" s="25"/>
      <c r="AL240" s="25"/>
      <c r="AM240" s="25"/>
      <c r="AN240" s="25"/>
      <c r="AO240" s="25"/>
      <c r="AP240" s="25"/>
    </row>
    <row r="241" ht="13.5" spans="1:42">
      <c r="A241" s="148"/>
      <c r="B241" s="145"/>
      <c r="C241" s="129" t="s">
        <v>154</v>
      </c>
      <c r="D241" s="149"/>
      <c r="E241" s="149"/>
      <c r="F241" s="149"/>
      <c r="G241" s="149"/>
      <c r="H241" s="149"/>
      <c r="I241" s="149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6">
        <v>4.5</v>
      </c>
      <c r="AG241" s="146">
        <v>3</v>
      </c>
      <c r="AH241" s="146">
        <v>4</v>
      </c>
      <c r="AI241" s="25"/>
      <c r="AJ241" s="25"/>
      <c r="AK241" s="25"/>
      <c r="AL241" s="25"/>
      <c r="AM241" s="25"/>
      <c r="AN241" s="25"/>
      <c r="AO241" s="25"/>
      <c r="AP241" s="25"/>
    </row>
    <row r="242" ht="13.5" spans="1:42">
      <c r="A242" s="148" t="s">
        <v>118</v>
      </c>
      <c r="B242" s="145">
        <v>3</v>
      </c>
      <c r="C242" s="129" t="s">
        <v>155</v>
      </c>
      <c r="D242" s="149"/>
      <c r="E242" s="149"/>
      <c r="F242" s="149"/>
      <c r="G242" s="149"/>
      <c r="H242" s="149"/>
      <c r="I242" s="149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6">
        <v>4</v>
      </c>
      <c r="AG242" s="146">
        <v>4</v>
      </c>
      <c r="AH242" s="146">
        <v>4</v>
      </c>
      <c r="AI242" s="25">
        <f>IF(A242="","",COUNTIF(D242:AH243,"&gt;2")/2)</f>
        <v>3</v>
      </c>
      <c r="AJ242" s="25" cm="1">
        <f t="array" ref="AJ242">SUMPRODUCT(IFERROR((IFERROR(WEEKDAY($D$3:$AH$3,2),999)&lt;6)*D242:AH243,0))</f>
        <v>24</v>
      </c>
      <c r="AK242" s="25" cm="1">
        <f t="array" ref="AK242">SUMPRODUCT((IFERROR(WEEKDAY($D$3:$AH$3,2),999)&lt;6)*D244:AH244)</f>
        <v>11.5</v>
      </c>
      <c r="AL242" s="25" cm="1">
        <f t="array" ref="AL242">SUMPRODUCT(IFERROR((IFERROR(WEEKDAY($D$3:$AH$3,2),0)&gt;5)*D242:AH244,0))</f>
        <v>0</v>
      </c>
      <c r="AM242" s="25">
        <f>IFERROR(SUM(AJ242:AL244),"")</f>
        <v>35.5</v>
      </c>
      <c r="AN242" s="25" t="s">
        <v>153</v>
      </c>
      <c r="AO242" s="25" cm="1">
        <f t="array" ref="AO242">SUMPRODUCT((IFERROR((D242:AH242+D243:AH243+D244:AH244),0)&gt;8)*1,IFERROR((D242:AH242+D243:AH243+D244:AH244-8),0))</f>
        <v>11.5</v>
      </c>
      <c r="AP242" s="25">
        <f>SUM(D242:AH244)-AO242</f>
        <v>24</v>
      </c>
    </row>
    <row r="243" ht="13.5" spans="1:42">
      <c r="A243" s="148"/>
      <c r="B243" s="145"/>
      <c r="C243" s="129" t="s">
        <v>156</v>
      </c>
      <c r="D243" s="149"/>
      <c r="E243" s="149"/>
      <c r="F243" s="149"/>
      <c r="G243" s="149"/>
      <c r="H243" s="149"/>
      <c r="I243" s="149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6">
        <v>4</v>
      </c>
      <c r="AG243" s="146">
        <v>4</v>
      </c>
      <c r="AH243" s="146">
        <v>4</v>
      </c>
      <c r="AI243" s="25"/>
      <c r="AJ243" s="25"/>
      <c r="AK243" s="25"/>
      <c r="AL243" s="25"/>
      <c r="AM243" s="25"/>
      <c r="AN243" s="25"/>
      <c r="AO243" s="25"/>
      <c r="AP243" s="25"/>
    </row>
    <row r="244" ht="13.5" spans="1:42">
      <c r="A244" s="148"/>
      <c r="B244" s="145"/>
      <c r="C244" s="129" t="s">
        <v>154</v>
      </c>
      <c r="D244" s="149"/>
      <c r="E244" s="149"/>
      <c r="F244" s="149"/>
      <c r="G244" s="149"/>
      <c r="H244" s="149"/>
      <c r="I244" s="149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6">
        <v>4.5</v>
      </c>
      <c r="AG244" s="146">
        <v>3</v>
      </c>
      <c r="AH244" s="146">
        <v>4</v>
      </c>
      <c r="AI244" s="25"/>
      <c r="AJ244" s="25"/>
      <c r="AK244" s="25"/>
      <c r="AL244" s="25"/>
      <c r="AM244" s="25"/>
      <c r="AN244" s="25"/>
      <c r="AO244" s="25"/>
      <c r="AP244" s="25"/>
    </row>
    <row r="245" ht="13.5" spans="1:42">
      <c r="A245" s="148" t="s">
        <v>119</v>
      </c>
      <c r="B245" s="145">
        <v>3</v>
      </c>
      <c r="C245" s="129" t="s">
        <v>155</v>
      </c>
      <c r="D245" s="149"/>
      <c r="E245" s="149"/>
      <c r="F245" s="149"/>
      <c r="G245" s="149"/>
      <c r="H245" s="149"/>
      <c r="I245" s="149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6">
        <v>4</v>
      </c>
      <c r="AC245" s="146">
        <v>4</v>
      </c>
      <c r="AD245" s="146">
        <v>4</v>
      </c>
      <c r="AE245" s="146"/>
      <c r="AF245" s="146">
        <v>4</v>
      </c>
      <c r="AG245" s="146"/>
      <c r="AH245" s="146"/>
      <c r="AI245" s="25">
        <f>IF(A245="","",COUNTIF(D245:AH246,"&gt;2")/2)</f>
        <v>4</v>
      </c>
      <c r="AJ245" s="25" cm="1">
        <f t="array" ref="AJ245">SUMPRODUCT(IFERROR((IFERROR(WEEKDAY($D$3:$AH$3,2),999)&lt;6)*D245:AH246,0))</f>
        <v>15</v>
      </c>
      <c r="AK245" s="25" cm="1">
        <f t="array" ref="AK245">SUMPRODUCT((IFERROR(WEEKDAY($D$3:$AH$3,2),999)&lt;6)*D247:AH247)</f>
        <v>0.5</v>
      </c>
      <c r="AL245" s="25" cm="1">
        <f t="array" ref="AL245">SUMPRODUCT(IFERROR((IFERROR(WEEKDAY($D$3:$AH$3,2),0)&gt;5)*D245:AH247,0))</f>
        <v>22</v>
      </c>
      <c r="AM245" s="25">
        <f>IFERROR(SUM(AJ245:AL247),"")</f>
        <v>37.5</v>
      </c>
      <c r="AN245" s="25" t="s">
        <v>153</v>
      </c>
      <c r="AO245" s="25" cm="1">
        <f t="array" ref="AO245">SUMPRODUCT((IFERROR((D245:AH245+D246:AH246+D247:AH247),0)&gt;8)*1,IFERROR((D245:AH245+D246:AH246+D247:AH247-8),0))</f>
        <v>6.5</v>
      </c>
      <c r="AP245" s="25">
        <f>SUM(D245:AH247)-AO245</f>
        <v>31</v>
      </c>
    </row>
    <row r="246" ht="13.5" spans="1:42">
      <c r="A246" s="148"/>
      <c r="B246" s="145"/>
      <c r="C246" s="129" t="s">
        <v>156</v>
      </c>
      <c r="D246" s="149"/>
      <c r="E246" s="149"/>
      <c r="F246" s="149"/>
      <c r="G246" s="149"/>
      <c r="H246" s="149"/>
      <c r="I246" s="149"/>
      <c r="J246" s="149"/>
      <c r="K246" s="149"/>
      <c r="L246" s="149"/>
      <c r="M246" s="149"/>
      <c r="N246" s="149"/>
      <c r="O246" s="149"/>
      <c r="P246" s="149"/>
      <c r="Q246" s="149"/>
      <c r="R246" s="149"/>
      <c r="S246" s="149"/>
      <c r="T246" s="149"/>
      <c r="U246" s="149"/>
      <c r="V246" s="149"/>
      <c r="W246" s="149"/>
      <c r="X246" s="149"/>
      <c r="Y246" s="149"/>
      <c r="Z246" s="149"/>
      <c r="AA246" s="149"/>
      <c r="AB246" s="146">
        <v>4</v>
      </c>
      <c r="AC246" s="146">
        <v>4</v>
      </c>
      <c r="AD246" s="146">
        <v>3</v>
      </c>
      <c r="AE246" s="146"/>
      <c r="AF246" s="146">
        <v>4</v>
      </c>
      <c r="AG246" s="146"/>
      <c r="AH246" s="146"/>
      <c r="AI246" s="25"/>
      <c r="AJ246" s="25"/>
      <c r="AK246" s="25"/>
      <c r="AL246" s="25"/>
      <c r="AM246" s="25"/>
      <c r="AN246" s="25"/>
      <c r="AO246" s="25"/>
      <c r="AP246" s="25"/>
    </row>
    <row r="247" ht="13.5" spans="1:42">
      <c r="A247" s="148"/>
      <c r="B247" s="145"/>
      <c r="C247" s="129" t="s">
        <v>154</v>
      </c>
      <c r="D247" s="149"/>
      <c r="E247" s="149"/>
      <c r="F247" s="149"/>
      <c r="G247" s="149"/>
      <c r="H247" s="149"/>
      <c r="I247" s="149"/>
      <c r="J247" s="149"/>
      <c r="K247" s="149"/>
      <c r="L247" s="149"/>
      <c r="M247" s="149"/>
      <c r="N247" s="149"/>
      <c r="O247" s="149"/>
      <c r="P247" s="149"/>
      <c r="Q247" s="149"/>
      <c r="R247" s="149"/>
      <c r="S247" s="149"/>
      <c r="T247" s="149"/>
      <c r="U247" s="149"/>
      <c r="V247" s="149"/>
      <c r="W247" s="149"/>
      <c r="X247" s="149"/>
      <c r="Y247" s="150"/>
      <c r="Z247" s="149"/>
      <c r="AA247" s="149"/>
      <c r="AB247" s="146">
        <v>2.5</v>
      </c>
      <c r="AC247" s="146">
        <v>3.5</v>
      </c>
      <c r="AD247" s="146"/>
      <c r="AE247" s="146"/>
      <c r="AF247" s="146">
        <v>0.5</v>
      </c>
      <c r="AG247" s="146"/>
      <c r="AH247" s="146"/>
      <c r="AI247" s="25"/>
      <c r="AJ247" s="25"/>
      <c r="AK247" s="25"/>
      <c r="AL247" s="25"/>
      <c r="AM247" s="25"/>
      <c r="AN247" s="25"/>
      <c r="AO247" s="25"/>
      <c r="AP247" s="25"/>
    </row>
    <row r="248" ht="13.5" spans="1:42">
      <c r="A248" s="148" t="s">
        <v>121</v>
      </c>
      <c r="B248" s="145">
        <v>3</v>
      </c>
      <c r="C248" s="129" t="s">
        <v>155</v>
      </c>
      <c r="D248" s="146"/>
      <c r="E248" s="146"/>
      <c r="F248" s="146"/>
      <c r="G248" s="146">
        <v>4</v>
      </c>
      <c r="H248" s="146">
        <v>4</v>
      </c>
      <c r="I248" s="146">
        <v>4</v>
      </c>
      <c r="J248" s="146">
        <v>4</v>
      </c>
      <c r="K248" s="146"/>
      <c r="L248" s="146"/>
      <c r="M248" s="146"/>
      <c r="N248" s="146"/>
      <c r="O248" s="146"/>
      <c r="P248" s="146"/>
      <c r="Q248" s="146"/>
      <c r="R248" s="146"/>
      <c r="S248" s="146"/>
      <c r="T248" s="146"/>
      <c r="U248" s="146"/>
      <c r="V248" s="146"/>
      <c r="W248" s="146"/>
      <c r="X248" s="146"/>
      <c r="Y248" s="146"/>
      <c r="Z248" s="146"/>
      <c r="AA248" s="146">
        <v>4</v>
      </c>
      <c r="AB248" s="146">
        <v>4</v>
      </c>
      <c r="AC248" s="146" t="s">
        <v>164</v>
      </c>
      <c r="AD248" s="146"/>
      <c r="AE248" s="146"/>
      <c r="AF248" s="146"/>
      <c r="AG248" s="146"/>
      <c r="AH248" s="146"/>
      <c r="AI248" s="25">
        <f>IF(A248="","",COUNTIF(D248:AH249,"&gt;2")/2)</f>
        <v>4.5</v>
      </c>
      <c r="AJ248" s="25" cm="1">
        <f t="array" ref="AJ248">SUMPRODUCT(IFERROR((IFERROR(WEEKDAY($D$3:$AH$3,2),999)&lt;6)*D248:AH249,0))</f>
        <v>17.5</v>
      </c>
      <c r="AK248" s="25" cm="1">
        <f t="array" ref="AK248">SUMPRODUCT((IFERROR(WEEKDAY($D$3:$AH$3,2),999)&lt;6)*D250:AH250)</f>
        <v>4.5</v>
      </c>
      <c r="AL248" s="25" cm="1">
        <f t="array" ref="AL248">SUMPRODUCT(IFERROR((IFERROR(WEEKDAY($D$3:$AH$3,2),0)&gt;5)*D248:AH250,0))</f>
        <v>29.5</v>
      </c>
      <c r="AM248" s="25">
        <f>IFERROR(SUM(AJ248:AL250),"")</f>
        <v>51.5</v>
      </c>
      <c r="AN248" s="25" t="s">
        <v>153</v>
      </c>
      <c r="AO248" s="25" cm="1">
        <f t="array" ref="AO248">SUMPRODUCT((IFERROR((D248:AH248+D249:AH249+D250:AH250),0)&gt;8)*1,IFERROR((D248:AH248+D249:AH249+D250:AH250-8),0))</f>
        <v>12.5</v>
      </c>
      <c r="AP248" s="25">
        <f>SUM(D248:AH250)-AO248</f>
        <v>39</v>
      </c>
    </row>
    <row r="249" ht="13.5" spans="1:42">
      <c r="A249" s="148"/>
      <c r="B249" s="145"/>
      <c r="C249" s="129" t="s">
        <v>156</v>
      </c>
      <c r="D249" s="146"/>
      <c r="E249" s="146"/>
      <c r="F249" s="146"/>
      <c r="G249" s="146">
        <v>4</v>
      </c>
      <c r="H249" s="146">
        <v>4</v>
      </c>
      <c r="I249" s="146"/>
      <c r="J249" s="146">
        <v>4</v>
      </c>
      <c r="K249" s="146"/>
      <c r="L249" s="146"/>
      <c r="M249" s="146"/>
      <c r="N249" s="146"/>
      <c r="O249" s="146"/>
      <c r="P249" s="146"/>
      <c r="Q249" s="146"/>
      <c r="R249" s="146"/>
      <c r="S249" s="146"/>
      <c r="T249" s="146"/>
      <c r="U249" s="146"/>
      <c r="V249" s="146"/>
      <c r="W249" s="146"/>
      <c r="X249" s="146"/>
      <c r="Y249" s="146"/>
      <c r="Z249" s="146"/>
      <c r="AA249" s="146">
        <v>1.5</v>
      </c>
      <c r="AB249" s="146">
        <v>1.5</v>
      </c>
      <c r="AC249" s="146"/>
      <c r="AD249" s="146"/>
      <c r="AE249" s="146"/>
      <c r="AF249" s="146"/>
      <c r="AG249" s="146"/>
      <c r="AH249" s="146"/>
      <c r="AI249" s="25"/>
      <c r="AJ249" s="25"/>
      <c r="AK249" s="25"/>
      <c r="AL249" s="25"/>
      <c r="AM249" s="25"/>
      <c r="AN249" s="25"/>
      <c r="AO249" s="25"/>
      <c r="AP249" s="25"/>
    </row>
    <row r="250" ht="13.5" spans="1:42">
      <c r="A250" s="148"/>
      <c r="B250" s="145"/>
      <c r="C250" s="129" t="s">
        <v>154</v>
      </c>
      <c r="D250" s="146"/>
      <c r="E250" s="146"/>
      <c r="F250" s="146"/>
      <c r="G250" s="146">
        <v>4.5</v>
      </c>
      <c r="H250" s="146">
        <v>3.5</v>
      </c>
      <c r="I250" s="146"/>
      <c r="J250" s="146">
        <v>4.5</v>
      </c>
      <c r="K250" s="146"/>
      <c r="L250" s="146"/>
      <c r="M250" s="146"/>
      <c r="N250" s="146"/>
      <c r="O250" s="146"/>
      <c r="P250" s="146"/>
      <c r="Q250" s="146"/>
      <c r="R250" s="146"/>
      <c r="S250" s="146"/>
      <c r="T250" s="146"/>
      <c r="U250" s="146"/>
      <c r="V250" s="146"/>
      <c r="W250" s="146"/>
      <c r="X250" s="146"/>
      <c r="Y250" s="151"/>
      <c r="Z250" s="146"/>
      <c r="AA250" s="146"/>
      <c r="AB250" s="146"/>
      <c r="AC250" s="146"/>
      <c r="AD250" s="146"/>
      <c r="AE250" s="146"/>
      <c r="AF250" s="146"/>
      <c r="AG250" s="146"/>
      <c r="AH250" s="146"/>
      <c r="AI250" s="25"/>
      <c r="AJ250" s="25"/>
      <c r="AK250" s="25"/>
      <c r="AL250" s="25"/>
      <c r="AM250" s="25"/>
      <c r="AN250" s="25"/>
      <c r="AO250" s="25"/>
      <c r="AP250" s="25"/>
    </row>
    <row r="251" ht="13.5" spans="1:42">
      <c r="A251" s="152" t="s">
        <v>126</v>
      </c>
      <c r="B251" s="153" t="s">
        <v>168</v>
      </c>
      <c r="C251" s="153" t="s">
        <v>155</v>
      </c>
      <c r="D251" s="154"/>
      <c r="E251" s="154"/>
      <c r="F251" s="154"/>
      <c r="G251" s="154"/>
      <c r="H251" s="154"/>
      <c r="I251" s="154"/>
      <c r="J251" s="155"/>
      <c r="K251" s="155">
        <v>4</v>
      </c>
      <c r="L251" s="154">
        <v>4</v>
      </c>
      <c r="M251" s="156">
        <v>4</v>
      </c>
      <c r="N251" s="157">
        <v>4</v>
      </c>
      <c r="O251" s="157">
        <v>4</v>
      </c>
      <c r="P251" s="157">
        <v>4</v>
      </c>
      <c r="Q251" s="155">
        <v>4</v>
      </c>
      <c r="R251" s="157">
        <v>4</v>
      </c>
      <c r="S251" s="157">
        <v>4</v>
      </c>
      <c r="T251" s="156">
        <v>4</v>
      </c>
      <c r="U251" s="157">
        <v>4</v>
      </c>
      <c r="V251" s="158"/>
      <c r="W251" s="157">
        <v>4</v>
      </c>
      <c r="X251" s="156">
        <v>4</v>
      </c>
      <c r="Y251" s="157">
        <v>4</v>
      </c>
      <c r="Z251" s="157" t="s">
        <v>164</v>
      </c>
      <c r="AA251" s="157"/>
      <c r="AB251" s="156"/>
      <c r="AC251" s="157"/>
      <c r="AD251" s="157"/>
      <c r="AE251" s="155"/>
      <c r="AF251" s="155"/>
      <c r="AG251" s="155"/>
      <c r="AH251" s="155"/>
      <c r="AI251" s="25">
        <f>IF(A251="","",COUNTIF(D251:AH252,"&gt;2")/2)</f>
        <v>14</v>
      </c>
      <c r="AJ251" s="25" cm="1">
        <f t="array" ref="AJ251">SUMPRODUCT(IFERROR((IFERROR(WEEKDAY($D$3:$AH$3,2),999)&lt;6)*D251:AH252,0))</f>
        <v>87.5</v>
      </c>
      <c r="AK251" s="25" cm="1">
        <f t="array" ref="AK251">SUMPRODUCT((IFERROR(WEEKDAY($D$3:$AH$3,2),999)&lt;6)*D253:AH253)</f>
        <v>39.5</v>
      </c>
      <c r="AL251" s="25" cm="1">
        <f t="array" ref="AL251">SUMPRODUCT(IFERROR((IFERROR(WEEKDAY($D$3:$AH$3,2),0)&gt;5)*D251:AH253,0))</f>
        <v>37.5</v>
      </c>
      <c r="AM251" s="25">
        <f>IFERROR(SUM(AJ251:AL253),"")</f>
        <v>164.5</v>
      </c>
      <c r="AN251" s="25" t="s">
        <v>153</v>
      </c>
      <c r="AO251" s="25" cm="1">
        <f t="array" ref="AO251">SUMPRODUCT((IFERROR((D251:AH251+D252:AH252+D253:AH253),0)&gt;8)*1,IFERROR((D251:AH251+D252:AH252+D253:AH253-8),0))</f>
        <v>53</v>
      </c>
      <c r="AP251" s="25">
        <f>SUM(D251:AH253)-AO251</f>
        <v>111.5</v>
      </c>
    </row>
    <row r="252" ht="13.5" spans="1:42">
      <c r="A252" s="159"/>
      <c r="B252" s="153"/>
      <c r="C252" s="153" t="s">
        <v>156</v>
      </c>
      <c r="D252" s="154"/>
      <c r="E252" s="154"/>
      <c r="F252" s="154"/>
      <c r="G252" s="154"/>
      <c r="H252" s="154"/>
      <c r="I252" s="154"/>
      <c r="J252" s="155"/>
      <c r="K252" s="155">
        <v>4</v>
      </c>
      <c r="L252" s="154">
        <v>4</v>
      </c>
      <c r="M252" s="156">
        <v>4</v>
      </c>
      <c r="N252" s="157">
        <v>4</v>
      </c>
      <c r="O252" s="157">
        <v>4</v>
      </c>
      <c r="P252" s="157">
        <v>4</v>
      </c>
      <c r="Q252" s="155">
        <v>4</v>
      </c>
      <c r="R252" s="157">
        <v>3.5</v>
      </c>
      <c r="S252" s="157">
        <v>4</v>
      </c>
      <c r="T252" s="156">
        <v>4</v>
      </c>
      <c r="U252" s="157">
        <v>4</v>
      </c>
      <c r="V252" s="158"/>
      <c r="W252" s="157">
        <v>4</v>
      </c>
      <c r="X252" s="156">
        <v>4</v>
      </c>
      <c r="Y252" s="155">
        <v>4</v>
      </c>
      <c r="Z252" s="155"/>
      <c r="AA252" s="155"/>
      <c r="AB252" s="156"/>
      <c r="AC252" s="157"/>
      <c r="AD252" s="155"/>
      <c r="AE252" s="155"/>
      <c r="AF252" s="155"/>
      <c r="AG252" s="155"/>
      <c r="AH252" s="155"/>
      <c r="AI252" s="25"/>
      <c r="AJ252" s="25"/>
      <c r="AK252" s="25"/>
      <c r="AL252" s="25"/>
      <c r="AM252" s="25"/>
      <c r="AN252" s="25"/>
      <c r="AO252" s="25"/>
      <c r="AP252" s="25"/>
    </row>
    <row r="253" ht="13.5" spans="1:42">
      <c r="A253" s="159"/>
      <c r="B253" s="152"/>
      <c r="C253" s="152" t="s">
        <v>154</v>
      </c>
      <c r="D253" s="160"/>
      <c r="E253" s="160"/>
      <c r="F253" s="160"/>
      <c r="G253" s="152"/>
      <c r="H253" s="152"/>
      <c r="I253" s="160"/>
      <c r="J253" s="161"/>
      <c r="K253" s="162">
        <v>1.5</v>
      </c>
      <c r="L253" s="160">
        <v>1</v>
      </c>
      <c r="M253" s="162">
        <v>3.5</v>
      </c>
      <c r="N253" s="161">
        <v>4.5</v>
      </c>
      <c r="O253" s="162">
        <v>3.5</v>
      </c>
      <c r="P253" s="161">
        <v>4</v>
      </c>
      <c r="Q253" s="163">
        <v>3.5</v>
      </c>
      <c r="R253" s="162"/>
      <c r="S253" s="162">
        <v>7.5</v>
      </c>
      <c r="T253" s="162">
        <v>4.5</v>
      </c>
      <c r="U253" s="161">
        <v>5.5</v>
      </c>
      <c r="V253" s="158"/>
      <c r="W253" s="162">
        <v>4</v>
      </c>
      <c r="X253" s="162">
        <v>5.5</v>
      </c>
      <c r="Y253" s="163">
        <v>4.5</v>
      </c>
      <c r="Z253" s="163"/>
      <c r="AA253" s="163"/>
      <c r="AB253" s="162"/>
      <c r="AC253" s="161"/>
      <c r="AD253" s="163"/>
      <c r="AE253" s="163"/>
      <c r="AF253" s="163"/>
      <c r="AG253" s="163"/>
      <c r="AH253" s="163"/>
      <c r="AI253" s="25"/>
      <c r="AJ253" s="25"/>
      <c r="AK253" s="25"/>
      <c r="AL253" s="25"/>
      <c r="AM253" s="25"/>
      <c r="AN253" s="25"/>
      <c r="AO253" s="25"/>
      <c r="AP253" s="25"/>
    </row>
    <row r="254" ht="13.5" spans="1:42">
      <c r="A254" s="164" t="s">
        <v>127</v>
      </c>
      <c r="B254" s="164" t="s">
        <v>168</v>
      </c>
      <c r="C254" s="164" t="s">
        <v>155</v>
      </c>
      <c r="D254" s="164"/>
      <c r="E254" s="164"/>
      <c r="F254" s="164"/>
      <c r="G254" s="164"/>
      <c r="H254" s="164"/>
      <c r="I254" s="164"/>
      <c r="J254" s="164"/>
      <c r="K254" s="164"/>
      <c r="L254" s="164"/>
      <c r="M254" s="164"/>
      <c r="N254" s="164"/>
      <c r="O254" s="164"/>
      <c r="P254" s="164"/>
      <c r="Q254" s="164"/>
      <c r="R254" s="164"/>
      <c r="S254" s="165">
        <v>4</v>
      </c>
      <c r="T254" s="164">
        <v>4</v>
      </c>
      <c r="U254" s="164">
        <v>4</v>
      </c>
      <c r="V254" s="164"/>
      <c r="W254" s="164">
        <v>4</v>
      </c>
      <c r="X254" s="164">
        <v>4</v>
      </c>
      <c r="Y254" s="164"/>
      <c r="Z254" s="164">
        <v>4</v>
      </c>
      <c r="AA254" s="164">
        <v>4</v>
      </c>
      <c r="AB254" s="164">
        <v>4</v>
      </c>
      <c r="AC254" s="164"/>
      <c r="AD254" s="164"/>
      <c r="AE254" s="164"/>
      <c r="AF254" s="164">
        <v>4</v>
      </c>
      <c r="AG254" s="164">
        <v>4</v>
      </c>
      <c r="AH254" s="164">
        <v>4</v>
      </c>
      <c r="AI254" s="25">
        <f>IF(A254="","",COUNTIF(D254:AH255,"&gt;2")/2)</f>
        <v>10.5</v>
      </c>
      <c r="AJ254" s="25" cm="1">
        <f t="array" ref="AJ254">SUMPRODUCT(IFERROR((IFERROR(WEEKDAY($D$3:$AH$3,2),999)&lt;6)*D254:AH255,0))</f>
        <v>72</v>
      </c>
      <c r="AK254" s="25" cm="1">
        <f t="array" ref="AK254">SUMPRODUCT((IFERROR(WEEKDAY($D$3:$AH$3,2),999)&lt;6)*D256:AH256)</f>
        <v>26.5</v>
      </c>
      <c r="AL254" s="25" cm="1">
        <f t="array" ref="AL254">SUMPRODUCT(IFERROR((IFERROR(WEEKDAY($D$3:$AH$3,2),0)&gt;5)*D254:AH256,0))</f>
        <v>25</v>
      </c>
      <c r="AM254" s="25">
        <f>IFERROR(SUM(AJ254:AL256),"")</f>
        <v>123.5</v>
      </c>
      <c r="AN254" s="25" t="s">
        <v>153</v>
      </c>
      <c r="AO254" s="25" cm="1">
        <f t="array" ref="AO254">SUMPRODUCT((IFERROR((D254:AH254+D255:AH255+D256:AH256),0)&gt;8)*1,IFERROR((D254:AH254+D255:AH255+D256:AH256-8),0))</f>
        <v>37.5</v>
      </c>
      <c r="AP254" s="25">
        <f>SUM(D254:AH256)-AO254</f>
        <v>86</v>
      </c>
    </row>
    <row r="255" ht="13.5" spans="1:42">
      <c r="A255" s="164"/>
      <c r="B255" s="164"/>
      <c r="C255" s="164" t="s">
        <v>156</v>
      </c>
      <c r="D255" s="164"/>
      <c r="E255" s="164"/>
      <c r="F255" s="164"/>
      <c r="G255" s="164"/>
      <c r="H255" s="164"/>
      <c r="I255" s="164"/>
      <c r="J255" s="164"/>
      <c r="K255" s="164"/>
      <c r="L255" s="164"/>
      <c r="M255" s="164"/>
      <c r="N255" s="164"/>
      <c r="O255" s="164"/>
      <c r="P255" s="164"/>
      <c r="Q255" s="164"/>
      <c r="R255" s="164"/>
      <c r="S255" s="165">
        <v>4</v>
      </c>
      <c r="T255" s="164">
        <v>4</v>
      </c>
      <c r="U255" s="164">
        <v>4</v>
      </c>
      <c r="V255" s="164"/>
      <c r="W255" s="164">
        <v>4</v>
      </c>
      <c r="X255" s="164">
        <v>4</v>
      </c>
      <c r="Y255" s="164"/>
      <c r="Z255" s="164">
        <v>4</v>
      </c>
      <c r="AA255" s="164">
        <v>4</v>
      </c>
      <c r="AB255" s="164">
        <v>2</v>
      </c>
      <c r="AC255" s="164"/>
      <c r="AD255" s="164"/>
      <c r="AE255" s="164"/>
      <c r="AF255" s="164">
        <v>4</v>
      </c>
      <c r="AG255" s="164">
        <v>4</v>
      </c>
      <c r="AH255" s="164">
        <v>4</v>
      </c>
      <c r="AI255" s="25"/>
      <c r="AJ255" s="25"/>
      <c r="AK255" s="25"/>
      <c r="AL255" s="25"/>
      <c r="AM255" s="25"/>
      <c r="AN255" s="25"/>
      <c r="AO255" s="25"/>
      <c r="AP255" s="25"/>
    </row>
    <row r="256" ht="13.5" spans="1:42">
      <c r="A256" s="164"/>
      <c r="B256" s="164"/>
      <c r="C256" s="164" t="s">
        <v>154</v>
      </c>
      <c r="D256" s="164"/>
      <c r="E256" s="164"/>
      <c r="F256" s="164"/>
      <c r="G256" s="164"/>
      <c r="H256" s="164"/>
      <c r="I256" s="164"/>
      <c r="J256" s="164"/>
      <c r="K256" s="164"/>
      <c r="L256" s="164"/>
      <c r="M256" s="166"/>
      <c r="N256" s="164"/>
      <c r="O256" s="164"/>
      <c r="P256" s="164"/>
      <c r="Q256" s="164"/>
      <c r="R256" s="164"/>
      <c r="S256" s="167">
        <v>0.5</v>
      </c>
      <c r="T256" s="164">
        <v>2.5</v>
      </c>
      <c r="U256" s="164">
        <v>11</v>
      </c>
      <c r="V256" s="164"/>
      <c r="W256" s="164">
        <v>4</v>
      </c>
      <c r="X256" s="164">
        <v>5.5</v>
      </c>
      <c r="Y256" s="164"/>
      <c r="Z256" s="164">
        <v>3</v>
      </c>
      <c r="AA256" s="164">
        <v>4</v>
      </c>
      <c r="AB256" s="164"/>
      <c r="AC256" s="164"/>
      <c r="AD256" s="164"/>
      <c r="AE256" s="164"/>
      <c r="AF256" s="164">
        <v>1</v>
      </c>
      <c r="AG256" s="164">
        <v>3.5</v>
      </c>
      <c r="AH256" s="164">
        <v>2.5</v>
      </c>
      <c r="AI256" s="25"/>
      <c r="AJ256" s="25"/>
      <c r="AK256" s="25"/>
      <c r="AL256" s="25"/>
      <c r="AM256" s="25"/>
      <c r="AN256" s="25"/>
      <c r="AO256" s="25"/>
      <c r="AP256" s="25"/>
    </row>
    <row r="257" ht="13.5" spans="1:42">
      <c r="A257" s="164" t="s">
        <v>128</v>
      </c>
      <c r="B257" s="164" t="s">
        <v>168</v>
      </c>
      <c r="C257" s="164" t="s">
        <v>155</v>
      </c>
      <c r="D257" s="164"/>
      <c r="E257" s="164"/>
      <c r="F257" s="164"/>
      <c r="G257" s="164"/>
      <c r="H257" s="164"/>
      <c r="I257" s="164"/>
      <c r="J257" s="164"/>
      <c r="K257" s="164"/>
      <c r="L257" s="164"/>
      <c r="M257" s="164"/>
      <c r="N257" s="164"/>
      <c r="O257" s="164"/>
      <c r="P257" s="164"/>
      <c r="Q257" s="164"/>
      <c r="R257" s="164"/>
      <c r="S257" s="164"/>
      <c r="T257" s="164"/>
      <c r="U257" s="164">
        <v>4</v>
      </c>
      <c r="V257" s="164"/>
      <c r="W257" s="164">
        <v>4</v>
      </c>
      <c r="X257" s="164">
        <v>4</v>
      </c>
      <c r="Y257" s="164">
        <v>4</v>
      </c>
      <c r="Z257" s="164">
        <v>4</v>
      </c>
      <c r="AA257" s="164">
        <v>4</v>
      </c>
      <c r="AB257" s="164">
        <v>4</v>
      </c>
      <c r="AC257" s="164">
        <v>4</v>
      </c>
      <c r="AD257" s="164">
        <v>4</v>
      </c>
      <c r="AE257" s="164">
        <v>4</v>
      </c>
      <c r="AF257" s="164">
        <v>4</v>
      </c>
      <c r="AG257" s="164">
        <v>4</v>
      </c>
      <c r="AH257" s="164">
        <v>4</v>
      </c>
      <c r="AI257" s="25">
        <f>IF(A257="","",COUNTIF(D257:AH258,"&gt;2")/2)</f>
        <v>13</v>
      </c>
      <c r="AJ257" s="25" cm="1">
        <f t="array" ref="AJ257">SUMPRODUCT(IFERROR((IFERROR(WEEKDAY($D$3:$AH$3,2),999)&lt;6)*D257:AH258,0))</f>
        <v>80</v>
      </c>
      <c r="AK257" s="25" cm="1">
        <f t="array" ref="AK257">SUMPRODUCT((IFERROR(WEEKDAY($D$3:$AH$3,2),999)&lt;6)*D259:AH259)</f>
        <v>36</v>
      </c>
      <c r="AL257" s="25" cm="1">
        <f t="array" ref="AL257">SUMPRODUCT(IFERROR((IFERROR(WEEKDAY($D$3:$AH$3,2),0)&gt;5)*D257:AH259,0))</f>
        <v>29.5</v>
      </c>
      <c r="AM257" s="25">
        <f>IFERROR(SUM(AJ257:AL259),"")</f>
        <v>145.5</v>
      </c>
      <c r="AN257" s="25" t="s">
        <v>153</v>
      </c>
      <c r="AO257" s="25" cm="1">
        <f t="array" ref="AO257">SUMPRODUCT((IFERROR((D257:AH257+D258:AH258+D259:AH259),0)&gt;8)*1,IFERROR((D257:AH257+D258:AH258+D259:AH259-8),0))</f>
        <v>41.5</v>
      </c>
      <c r="AP257" s="25">
        <f>SUM(D257:AH259)-AO257</f>
        <v>104</v>
      </c>
    </row>
    <row r="258" ht="13.5" spans="1:42">
      <c r="A258" s="164"/>
      <c r="B258" s="164"/>
      <c r="C258" s="164" t="s">
        <v>156</v>
      </c>
      <c r="D258" s="164"/>
      <c r="E258" s="164"/>
      <c r="F258" s="164"/>
      <c r="G258" s="164"/>
      <c r="H258" s="164"/>
      <c r="I258" s="164"/>
      <c r="J258" s="164"/>
      <c r="K258" s="164"/>
      <c r="L258" s="164"/>
      <c r="M258" s="164"/>
      <c r="N258" s="164"/>
      <c r="O258" s="164"/>
      <c r="P258" s="164"/>
      <c r="Q258" s="164"/>
      <c r="R258" s="164"/>
      <c r="S258" s="164"/>
      <c r="T258" s="164"/>
      <c r="U258" s="164">
        <v>4</v>
      </c>
      <c r="V258" s="164"/>
      <c r="W258" s="164">
        <v>4</v>
      </c>
      <c r="X258" s="164">
        <v>4</v>
      </c>
      <c r="Y258" s="164">
        <v>4</v>
      </c>
      <c r="Z258" s="164">
        <v>4</v>
      </c>
      <c r="AA258" s="164">
        <v>4</v>
      </c>
      <c r="AB258" s="164">
        <v>4</v>
      </c>
      <c r="AC258" s="164">
        <v>4</v>
      </c>
      <c r="AD258" s="164">
        <v>4</v>
      </c>
      <c r="AE258" s="164">
        <v>4</v>
      </c>
      <c r="AF258" s="164">
        <v>4</v>
      </c>
      <c r="AG258" s="164">
        <v>4</v>
      </c>
      <c r="AH258" s="164">
        <v>4</v>
      </c>
      <c r="AI258" s="25"/>
      <c r="AJ258" s="25"/>
      <c r="AK258" s="25"/>
      <c r="AL258" s="25"/>
      <c r="AM258" s="25"/>
      <c r="AN258" s="25"/>
      <c r="AO258" s="25"/>
      <c r="AP258" s="25"/>
    </row>
    <row r="259" ht="13.5" spans="1:42">
      <c r="A259" s="164"/>
      <c r="B259" s="164"/>
      <c r="C259" s="164" t="s">
        <v>154</v>
      </c>
      <c r="D259" s="164"/>
      <c r="E259" s="164"/>
      <c r="F259" s="164"/>
      <c r="G259" s="164"/>
      <c r="H259" s="164"/>
      <c r="I259" s="164"/>
      <c r="J259" s="164"/>
      <c r="K259" s="164"/>
      <c r="L259" s="164"/>
      <c r="M259" s="166"/>
      <c r="N259" s="164"/>
      <c r="O259" s="164"/>
      <c r="P259" s="164"/>
      <c r="Q259" s="164"/>
      <c r="R259" s="164"/>
      <c r="S259" s="168"/>
      <c r="T259" s="164"/>
      <c r="U259" s="164">
        <v>3</v>
      </c>
      <c r="V259" s="164"/>
      <c r="W259" s="164">
        <v>4</v>
      </c>
      <c r="X259" s="164">
        <v>5.5</v>
      </c>
      <c r="Y259" s="164">
        <v>6</v>
      </c>
      <c r="Z259" s="164">
        <v>3</v>
      </c>
      <c r="AA259" s="164">
        <v>4</v>
      </c>
      <c r="AB259" s="164">
        <v>2.5</v>
      </c>
      <c r="AC259" s="164"/>
      <c r="AD259" s="164">
        <v>3</v>
      </c>
      <c r="AE259" s="164">
        <v>3</v>
      </c>
      <c r="AF259" s="164">
        <v>1.5</v>
      </c>
      <c r="AG259" s="164">
        <v>3.5</v>
      </c>
      <c r="AH259" s="164">
        <v>2.5</v>
      </c>
      <c r="AI259" s="25"/>
      <c r="AJ259" s="25"/>
      <c r="AK259" s="25"/>
      <c r="AL259" s="25"/>
      <c r="AM259" s="25"/>
      <c r="AN259" s="25"/>
      <c r="AO259" s="25"/>
      <c r="AP259" s="25"/>
    </row>
    <row r="260" ht="13.5" spans="1:42">
      <c r="A260" s="164" t="s">
        <v>129</v>
      </c>
      <c r="B260" s="164" t="s">
        <v>168</v>
      </c>
      <c r="C260" s="164" t="s">
        <v>155</v>
      </c>
      <c r="D260" s="164"/>
      <c r="E260" s="164"/>
      <c r="F260" s="164"/>
      <c r="G260" s="164"/>
      <c r="H260" s="164"/>
      <c r="I260" s="164"/>
      <c r="J260" s="164"/>
      <c r="K260" s="164"/>
      <c r="L260" s="164"/>
      <c r="M260" s="164"/>
      <c r="N260" s="164"/>
      <c r="O260" s="164"/>
      <c r="P260" s="164"/>
      <c r="Q260" s="164"/>
      <c r="R260" s="164"/>
      <c r="S260" s="164"/>
      <c r="T260" s="164"/>
      <c r="U260" s="164"/>
      <c r="V260" s="164"/>
      <c r="W260" s="164"/>
      <c r="X260" s="164"/>
      <c r="Y260" s="164"/>
      <c r="Z260" s="164"/>
      <c r="AA260" s="164"/>
      <c r="AB260" s="164">
        <v>4</v>
      </c>
      <c r="AC260" s="164">
        <v>4</v>
      </c>
      <c r="AD260" s="164">
        <v>4</v>
      </c>
      <c r="AE260" s="164">
        <v>4</v>
      </c>
      <c r="AF260" s="164">
        <v>4</v>
      </c>
      <c r="AG260" s="164">
        <v>4</v>
      </c>
      <c r="AH260" s="164">
        <v>4</v>
      </c>
      <c r="AI260" s="25">
        <f>IF(A260="","",COUNTIF(D260:AH261,"&gt;2")/2)</f>
        <v>7</v>
      </c>
      <c r="AJ260" s="25" cm="1">
        <f t="array" ref="AJ260">SUMPRODUCT(IFERROR((IFERROR(WEEKDAY($D$3:$AH$3,2),999)&lt;6)*D260:AH261,0))</f>
        <v>40</v>
      </c>
      <c r="AK260" s="25" cm="1">
        <f t="array" ref="AK260">SUMPRODUCT((IFERROR(WEEKDAY($D$3:$AH$3,2),999)&lt;6)*D262:AH262)</f>
        <v>13.5</v>
      </c>
      <c r="AL260" s="25" cm="1">
        <f t="array" ref="AL260">SUMPRODUCT(IFERROR((IFERROR(WEEKDAY($D$3:$AH$3,2),0)&gt;5)*D260:AH262,0))</f>
        <v>18.5</v>
      </c>
      <c r="AM260" s="25">
        <f>IFERROR(SUM(AJ260:AL262),"")</f>
        <v>72</v>
      </c>
      <c r="AN260" s="25" t="s">
        <v>153</v>
      </c>
      <c r="AO260" s="25" cm="1">
        <f t="array" ref="AO260">SUMPRODUCT((IFERROR((D260:AH260+D261:AH261+D262:AH262),0)&gt;8)*1,IFERROR((D260:AH260+D261:AH261+D262:AH262-8),0))</f>
        <v>16</v>
      </c>
      <c r="AP260" s="25">
        <f>SUM(D260:AH262)-AO260</f>
        <v>56</v>
      </c>
    </row>
    <row r="261" ht="13.5" spans="1:42">
      <c r="A261" s="164"/>
      <c r="B261" s="164"/>
      <c r="C261" s="164" t="s">
        <v>156</v>
      </c>
      <c r="D261" s="164"/>
      <c r="E261" s="164"/>
      <c r="F261" s="164"/>
      <c r="G261" s="164"/>
      <c r="H261" s="164"/>
      <c r="I261" s="164"/>
      <c r="J261" s="164"/>
      <c r="K261" s="164"/>
      <c r="L261" s="164"/>
      <c r="M261" s="164"/>
      <c r="N261" s="164"/>
      <c r="O261" s="164"/>
      <c r="P261" s="164"/>
      <c r="Q261" s="164"/>
      <c r="R261" s="164"/>
      <c r="S261" s="164"/>
      <c r="T261" s="164"/>
      <c r="U261" s="164"/>
      <c r="V261" s="164"/>
      <c r="W261" s="164"/>
      <c r="X261" s="164"/>
      <c r="Y261" s="164"/>
      <c r="Z261" s="164"/>
      <c r="AA261" s="164"/>
      <c r="AB261" s="164">
        <v>4</v>
      </c>
      <c r="AC261" s="164">
        <v>4</v>
      </c>
      <c r="AD261" s="164">
        <v>4</v>
      </c>
      <c r="AE261" s="164">
        <v>4</v>
      </c>
      <c r="AF261" s="164">
        <v>4</v>
      </c>
      <c r="AG261" s="164">
        <v>4</v>
      </c>
      <c r="AH261" s="164">
        <v>4</v>
      </c>
      <c r="AI261" s="25"/>
      <c r="AJ261" s="25"/>
      <c r="AK261" s="25"/>
      <c r="AL261" s="25"/>
      <c r="AM261" s="25"/>
      <c r="AN261" s="25"/>
      <c r="AO261" s="25"/>
      <c r="AP261" s="25"/>
    </row>
    <row r="262" ht="13.5" spans="1:42">
      <c r="A262" s="164"/>
      <c r="B262" s="164"/>
      <c r="C262" s="164" t="s">
        <v>154</v>
      </c>
      <c r="D262" s="164"/>
      <c r="E262" s="164"/>
      <c r="F262" s="164"/>
      <c r="G262" s="164"/>
      <c r="H262" s="164"/>
      <c r="I262" s="164"/>
      <c r="J262" s="164"/>
      <c r="K262" s="164"/>
      <c r="L262" s="164"/>
      <c r="M262" s="166"/>
      <c r="N262" s="164"/>
      <c r="O262" s="164"/>
      <c r="P262" s="164"/>
      <c r="Q262" s="164"/>
      <c r="R262" s="164"/>
      <c r="S262" s="168"/>
      <c r="T262" s="164"/>
      <c r="U262" s="164"/>
      <c r="V262" s="164"/>
      <c r="W262" s="164"/>
      <c r="X262" s="164"/>
      <c r="Y262" s="164"/>
      <c r="Z262" s="164"/>
      <c r="AA262" s="164"/>
      <c r="AB262" s="164">
        <v>2.5</v>
      </c>
      <c r="AC262" s="164"/>
      <c r="AD262" s="164">
        <v>3</v>
      </c>
      <c r="AE262" s="164">
        <v>3</v>
      </c>
      <c r="AF262" s="164">
        <v>1.5</v>
      </c>
      <c r="AG262" s="164">
        <v>3.5</v>
      </c>
      <c r="AH262" s="164">
        <v>2.5</v>
      </c>
      <c r="AI262" s="25"/>
      <c r="AJ262" s="25"/>
      <c r="AK262" s="25"/>
      <c r="AL262" s="25"/>
      <c r="AM262" s="25"/>
      <c r="AN262" s="25"/>
      <c r="AO262" s="25"/>
      <c r="AP262" s="25"/>
    </row>
    <row r="263" ht="13.5" spans="1:42">
      <c r="A263" s="153" t="s">
        <v>131</v>
      </c>
      <c r="B263" s="153" t="s">
        <v>169</v>
      </c>
      <c r="C263" s="153" t="s">
        <v>155</v>
      </c>
      <c r="D263" s="169"/>
      <c r="E263" s="169"/>
      <c r="F263" s="170">
        <v>4</v>
      </c>
      <c r="G263" s="170">
        <v>4</v>
      </c>
      <c r="H263" s="170" t="s">
        <v>164</v>
      </c>
      <c r="I263" s="170"/>
      <c r="J263" s="170"/>
      <c r="K263" s="170"/>
      <c r="L263" s="170"/>
      <c r="M263" s="170"/>
      <c r="N263" s="170"/>
      <c r="O263" s="170"/>
      <c r="P263" s="170"/>
      <c r="Q263" s="170"/>
      <c r="R263" s="170"/>
      <c r="S263" s="170"/>
      <c r="T263" s="170"/>
      <c r="U263" s="170"/>
      <c r="V263" s="170"/>
      <c r="W263" s="170"/>
      <c r="X263" s="170"/>
      <c r="Y263" s="170"/>
      <c r="Z263" s="170"/>
      <c r="AA263" s="170"/>
      <c r="AB263" s="170"/>
      <c r="AC263" s="170"/>
      <c r="AD263" s="170"/>
      <c r="AE263" s="170"/>
      <c r="AF263" s="170"/>
      <c r="AG263" s="170"/>
      <c r="AH263" s="170"/>
      <c r="AI263" s="25">
        <f>IF(A263="","",COUNTIF(D263:AH264,"&gt;2")/2)</f>
        <v>2</v>
      </c>
      <c r="AJ263" s="25" cm="1">
        <f t="array" ref="AJ263">SUMPRODUCT(IFERROR((IFERROR(WEEKDAY($D$3:$AH$3,2),999)&lt;6)*D263:AH264,0))</f>
        <v>8</v>
      </c>
      <c r="AK263" s="25" cm="1">
        <f t="array" ref="AK263">SUMPRODUCT((IFERROR(WEEKDAY($D$3:$AH$3,2),999)&lt;6)*D265:AH265)</f>
        <v>2.5</v>
      </c>
      <c r="AL263" s="25" cm="1">
        <f t="array" ref="AL263">SUMPRODUCT(IFERROR((IFERROR(WEEKDAY($D$3:$AH$3,2),0)&gt;5)*D263:AH265,0))</f>
        <v>10.5</v>
      </c>
      <c r="AM263" s="25">
        <f>IFERROR(SUM(AJ263:AL265),"")</f>
        <v>21</v>
      </c>
      <c r="AN263" s="25" t="s">
        <v>153</v>
      </c>
      <c r="AO263" s="25" cm="1">
        <f t="array" ref="AO263">SUMPRODUCT((IFERROR((D263:AH263+D264:AH264+D265:AH265),0)&gt;8)*1,IFERROR((D263:AH263+D264:AH264+D265:AH265-8),0))</f>
        <v>5</v>
      </c>
      <c r="AP263" s="25">
        <f>SUM(D263:AH265)-AO263</f>
        <v>16</v>
      </c>
    </row>
    <row r="264" ht="13.5" spans="1:42">
      <c r="A264" s="153"/>
      <c r="B264" s="153"/>
      <c r="C264" s="153" t="s">
        <v>156</v>
      </c>
      <c r="D264" s="169"/>
      <c r="E264" s="169"/>
      <c r="F264" s="170">
        <v>4</v>
      </c>
      <c r="G264" s="170">
        <v>4</v>
      </c>
      <c r="H264" s="170"/>
      <c r="I264" s="170"/>
      <c r="J264" s="170"/>
      <c r="K264" s="170"/>
      <c r="L264" s="170"/>
      <c r="M264" s="170"/>
      <c r="N264" s="170"/>
      <c r="O264" s="170"/>
      <c r="P264" s="170"/>
      <c r="Q264" s="170"/>
      <c r="R264" s="170"/>
      <c r="S264" s="170"/>
      <c r="T264" s="170"/>
      <c r="U264" s="170"/>
      <c r="V264" s="170"/>
      <c r="W264" s="170"/>
      <c r="X264" s="170"/>
      <c r="Y264" s="170"/>
      <c r="Z264" s="170"/>
      <c r="AA264" s="170"/>
      <c r="AB264" s="170"/>
      <c r="AC264" s="170"/>
      <c r="AD264" s="170"/>
      <c r="AE264" s="170"/>
      <c r="AF264" s="170"/>
      <c r="AG264" s="170"/>
      <c r="AH264" s="170"/>
      <c r="AI264" s="25"/>
      <c r="AJ264" s="25"/>
      <c r="AK264" s="25"/>
      <c r="AL264" s="25"/>
      <c r="AM264" s="25"/>
      <c r="AN264" s="25"/>
      <c r="AO264" s="25"/>
      <c r="AP264" s="25"/>
    </row>
    <row r="265" ht="13.5" spans="1:42">
      <c r="A265" s="153"/>
      <c r="B265" s="153"/>
      <c r="C265" s="153" t="s">
        <v>154</v>
      </c>
      <c r="D265" s="169"/>
      <c r="E265" s="169"/>
      <c r="F265" s="170">
        <v>2.5</v>
      </c>
      <c r="G265" s="170">
        <v>2.5</v>
      </c>
      <c r="H265" s="170"/>
      <c r="I265" s="170"/>
      <c r="J265" s="171"/>
      <c r="K265" s="170"/>
      <c r="L265" s="170"/>
      <c r="M265" s="170"/>
      <c r="N265" s="170"/>
      <c r="O265" s="171"/>
      <c r="P265" s="170"/>
      <c r="Q265" s="170"/>
      <c r="R265" s="170"/>
      <c r="S265" s="170"/>
      <c r="T265" s="170"/>
      <c r="U265" s="170"/>
      <c r="V265" s="170"/>
      <c r="W265" s="170"/>
      <c r="X265" s="170"/>
      <c r="Y265" s="170"/>
      <c r="Z265" s="170"/>
      <c r="AA265" s="170"/>
      <c r="AB265" s="170"/>
      <c r="AC265" s="170"/>
      <c r="AD265" s="170"/>
      <c r="AE265" s="170"/>
      <c r="AF265" s="170"/>
      <c r="AG265" s="170"/>
      <c r="AH265" s="170"/>
      <c r="AI265" s="25"/>
      <c r="AJ265" s="25"/>
      <c r="AK265" s="25"/>
      <c r="AL265" s="25"/>
      <c r="AM265" s="25"/>
      <c r="AN265" s="25"/>
      <c r="AO265" s="25"/>
      <c r="AP265" s="25"/>
    </row>
    <row r="266" ht="13.5" spans="1:42">
      <c r="A266" s="153" t="s">
        <v>133</v>
      </c>
      <c r="B266" s="153" t="s">
        <v>169</v>
      </c>
      <c r="C266" s="153" t="s">
        <v>155</v>
      </c>
      <c r="D266" s="169"/>
      <c r="E266" s="169"/>
      <c r="F266" s="170">
        <v>4</v>
      </c>
      <c r="G266" s="170">
        <v>4</v>
      </c>
      <c r="H266" s="170" t="s">
        <v>164</v>
      </c>
      <c r="I266" s="170"/>
      <c r="J266" s="170"/>
      <c r="K266" s="170"/>
      <c r="L266" s="170"/>
      <c r="M266" s="170"/>
      <c r="N266" s="170"/>
      <c r="O266" s="170"/>
      <c r="P266" s="170"/>
      <c r="Q266" s="170"/>
      <c r="R266" s="170"/>
      <c r="S266" s="170"/>
      <c r="T266" s="170"/>
      <c r="U266" s="170"/>
      <c r="V266" s="170"/>
      <c r="W266" s="170"/>
      <c r="X266" s="170"/>
      <c r="Y266" s="170"/>
      <c r="Z266" s="170"/>
      <c r="AA266" s="170"/>
      <c r="AB266" s="170"/>
      <c r="AC266" s="170"/>
      <c r="AD266" s="170"/>
      <c r="AE266" s="170"/>
      <c r="AF266" s="170"/>
      <c r="AG266" s="170"/>
      <c r="AH266" s="170"/>
      <c r="AI266" s="25">
        <f>IF(A266="","",COUNTIF(D266:AH267,"&gt;2")/2)</f>
        <v>2</v>
      </c>
      <c r="AJ266" s="25" cm="1">
        <f t="array" ref="AJ266">SUMPRODUCT(IFERROR((IFERROR(WEEKDAY($D$3:$AH$3,2),999)&lt;6)*D266:AH267,0))</f>
        <v>8</v>
      </c>
      <c r="AK266" s="25" cm="1">
        <f t="array" ref="AK266">SUMPRODUCT((IFERROR(WEEKDAY($D$3:$AH$3,2),999)&lt;6)*D268:AH268)</f>
        <v>2.5</v>
      </c>
      <c r="AL266" s="25" cm="1">
        <f t="array" ref="AL266">SUMPRODUCT(IFERROR((IFERROR(WEEKDAY($D$3:$AH$3,2),0)&gt;5)*D266:AH268,0))</f>
        <v>10.5</v>
      </c>
      <c r="AM266" s="25">
        <f>IFERROR(SUM(AJ266:AL268),"")</f>
        <v>21</v>
      </c>
      <c r="AN266" s="25" t="s">
        <v>153</v>
      </c>
      <c r="AO266" s="25" cm="1">
        <f t="array" ref="AO266">SUMPRODUCT((IFERROR((D266:AH266+D267:AH267+D268:AH268),0)&gt;8)*1,IFERROR((D266:AH266+D267:AH267+D268:AH268-8),0))</f>
        <v>5</v>
      </c>
      <c r="AP266" s="25">
        <f>SUM(D266:AH268)-AO266</f>
        <v>16</v>
      </c>
    </row>
    <row r="267" ht="13.5" spans="1:42">
      <c r="A267" s="153"/>
      <c r="B267" s="153"/>
      <c r="C267" s="153" t="s">
        <v>156</v>
      </c>
      <c r="D267" s="169"/>
      <c r="E267" s="169"/>
      <c r="F267" s="170">
        <v>4</v>
      </c>
      <c r="G267" s="170">
        <v>4</v>
      </c>
      <c r="H267" s="170"/>
      <c r="I267" s="170"/>
      <c r="J267" s="170"/>
      <c r="K267" s="170"/>
      <c r="L267" s="170"/>
      <c r="M267" s="170"/>
      <c r="N267" s="170"/>
      <c r="O267" s="170"/>
      <c r="P267" s="170"/>
      <c r="Q267" s="170"/>
      <c r="R267" s="170"/>
      <c r="S267" s="170"/>
      <c r="T267" s="170"/>
      <c r="U267" s="170"/>
      <c r="V267" s="170"/>
      <c r="W267" s="170"/>
      <c r="X267" s="170"/>
      <c r="Y267" s="170"/>
      <c r="Z267" s="170"/>
      <c r="AA267" s="170"/>
      <c r="AB267" s="170"/>
      <c r="AC267" s="170"/>
      <c r="AD267" s="170"/>
      <c r="AE267" s="170"/>
      <c r="AF267" s="170"/>
      <c r="AG267" s="170"/>
      <c r="AH267" s="170"/>
      <c r="AI267" s="25"/>
      <c r="AJ267" s="25"/>
      <c r="AK267" s="25"/>
      <c r="AL267" s="25"/>
      <c r="AM267" s="25"/>
      <c r="AN267" s="25"/>
      <c r="AO267" s="25"/>
      <c r="AP267" s="25"/>
    </row>
    <row r="268" ht="13.5" spans="1:42">
      <c r="A268" s="153"/>
      <c r="B268" s="153"/>
      <c r="C268" s="153" t="s">
        <v>154</v>
      </c>
      <c r="D268" s="169"/>
      <c r="E268" s="169"/>
      <c r="F268" s="170">
        <v>2.5</v>
      </c>
      <c r="G268" s="170">
        <v>2.5</v>
      </c>
      <c r="H268" s="170"/>
      <c r="I268" s="170"/>
      <c r="J268" s="171"/>
      <c r="K268" s="170"/>
      <c r="L268" s="170"/>
      <c r="M268" s="170"/>
      <c r="N268" s="170"/>
      <c r="O268" s="171"/>
      <c r="P268" s="170"/>
      <c r="Q268" s="170"/>
      <c r="R268" s="170"/>
      <c r="S268" s="170"/>
      <c r="T268" s="170"/>
      <c r="U268" s="170"/>
      <c r="V268" s="170"/>
      <c r="W268" s="170"/>
      <c r="X268" s="170"/>
      <c r="Y268" s="170"/>
      <c r="Z268" s="170"/>
      <c r="AA268" s="170"/>
      <c r="AB268" s="170"/>
      <c r="AC268" s="170"/>
      <c r="AD268" s="170"/>
      <c r="AE268" s="170"/>
      <c r="AF268" s="170"/>
      <c r="AG268" s="170"/>
      <c r="AH268" s="170"/>
      <c r="AI268" s="25"/>
      <c r="AJ268" s="25"/>
      <c r="AK268" s="25"/>
      <c r="AL268" s="25"/>
      <c r="AM268" s="25"/>
      <c r="AN268" s="25"/>
      <c r="AO268" s="25"/>
      <c r="AP268" s="25"/>
    </row>
    <row r="269" ht="30" spans="1:42">
      <c r="A269" s="172" t="s">
        <v>84</v>
      </c>
      <c r="B269" s="96" t="s">
        <v>45</v>
      </c>
      <c r="C269" s="81"/>
      <c r="D269" s="82"/>
      <c r="E269" s="82"/>
      <c r="F269" s="82"/>
      <c r="G269" s="82"/>
      <c r="H269" s="82"/>
      <c r="I269" s="82"/>
      <c r="J269" s="82"/>
      <c r="K269" s="82"/>
      <c r="L269" s="82"/>
      <c r="M269" s="82"/>
      <c r="N269" s="82"/>
      <c r="O269" s="82"/>
      <c r="P269" s="82"/>
      <c r="Q269" s="82"/>
      <c r="R269" s="82"/>
      <c r="S269" s="82"/>
      <c r="T269" s="82"/>
      <c r="U269" s="82"/>
      <c r="V269" s="82"/>
      <c r="W269" s="82">
        <v>4</v>
      </c>
      <c r="X269" s="82"/>
      <c r="Y269" s="82"/>
      <c r="Z269" s="82"/>
      <c r="AA269" s="82"/>
      <c r="AB269" s="82"/>
      <c r="AC269" s="82"/>
      <c r="AD269" s="82"/>
      <c r="AE269" s="82"/>
      <c r="AF269" s="82"/>
      <c r="AG269" s="82"/>
      <c r="AH269" s="82"/>
      <c r="AI269" s="25">
        <f>IF(A269="","",COUNTIF(D269:AH270,"&gt;2")/2)</f>
        <v>1</v>
      </c>
      <c r="AJ269" s="25" cm="1">
        <f t="array" ref="AJ269">SUMPRODUCT(IFERROR((IFERROR(WEEKDAY($D$3:$AH$3,2),999)&lt;6)*D269:AH270,0))</f>
        <v>8</v>
      </c>
      <c r="AK269" s="25" cm="1">
        <f t="array" ref="AK269">SUMPRODUCT((IFERROR(WEEKDAY($D$3:$AH$3,2),999)&lt;6)*D271:AH271)</f>
        <v>3</v>
      </c>
      <c r="AL269" s="25" cm="1">
        <f t="array" ref="AL269">SUMPRODUCT(IFERROR((IFERROR(WEEKDAY($D$3:$AH$3,2),0)&gt;5)*D269:AH271,0))</f>
        <v>0</v>
      </c>
      <c r="AM269" s="25">
        <f>IFERROR(SUM(AJ269:AL271),"")</f>
        <v>11</v>
      </c>
      <c r="AN269" s="25" t="s">
        <v>153</v>
      </c>
      <c r="AO269" s="25" cm="1">
        <f t="array" ref="AO269">SUMPRODUCT((IFERROR((D269:AH269+D270:AH270+D271:AH271),0)&gt;8)*1,IFERROR((D269:AH269+D270:AH270+D271:AH271-8),0))</f>
        <v>3</v>
      </c>
      <c r="AP269" s="25">
        <f>SUM(D269:AH271)-AO269</f>
        <v>8</v>
      </c>
    </row>
    <row r="270" ht="30" spans="1:42">
      <c r="A270" s="172"/>
      <c r="B270" s="96"/>
      <c r="C270" s="81"/>
      <c r="D270" s="82"/>
      <c r="E270" s="82"/>
      <c r="F270" s="82"/>
      <c r="G270" s="82"/>
      <c r="H270" s="82"/>
      <c r="I270" s="82"/>
      <c r="J270" s="82"/>
      <c r="K270" s="82"/>
      <c r="L270" s="82"/>
      <c r="M270" s="82"/>
      <c r="N270" s="82"/>
      <c r="O270" s="82"/>
      <c r="P270" s="82"/>
      <c r="Q270" s="82"/>
      <c r="R270" s="82"/>
      <c r="S270" s="82"/>
      <c r="T270" s="82"/>
      <c r="U270" s="82"/>
      <c r="V270" s="82"/>
      <c r="W270" s="82">
        <v>4</v>
      </c>
      <c r="X270" s="82"/>
      <c r="Y270" s="82"/>
      <c r="Z270" s="82"/>
      <c r="AA270" s="82"/>
      <c r="AB270" s="82"/>
      <c r="AC270" s="82"/>
      <c r="AD270" s="82"/>
      <c r="AE270" s="82"/>
      <c r="AF270" s="82"/>
      <c r="AG270" s="82"/>
      <c r="AH270" s="82"/>
      <c r="AI270" s="25"/>
      <c r="AJ270" s="25"/>
      <c r="AK270" s="25"/>
      <c r="AL270" s="25"/>
      <c r="AM270" s="25"/>
      <c r="AN270" s="25"/>
      <c r="AO270" s="25"/>
      <c r="AP270" s="25"/>
    </row>
    <row r="271" ht="30" spans="1:42">
      <c r="A271" s="172"/>
      <c r="B271" s="96"/>
      <c r="C271" s="81"/>
      <c r="D271" s="82"/>
      <c r="E271" s="82"/>
      <c r="F271" s="82"/>
      <c r="G271" s="82"/>
      <c r="H271" s="82"/>
      <c r="I271" s="82"/>
      <c r="J271" s="82"/>
      <c r="K271" s="82"/>
      <c r="L271" s="82"/>
      <c r="M271" s="82"/>
      <c r="N271" s="82"/>
      <c r="O271" s="82"/>
      <c r="P271" s="82"/>
      <c r="Q271" s="82"/>
      <c r="R271" s="82"/>
      <c r="S271" s="82"/>
      <c r="T271" s="82"/>
      <c r="U271" s="82"/>
      <c r="V271" s="82"/>
      <c r="W271" s="82">
        <v>3</v>
      </c>
      <c r="X271" s="82"/>
      <c r="Y271" s="82"/>
      <c r="Z271" s="82"/>
      <c r="AA271" s="82"/>
      <c r="AB271" s="82"/>
      <c r="AC271" s="82"/>
      <c r="AD271" s="82"/>
      <c r="AE271" s="82"/>
      <c r="AF271" s="82"/>
      <c r="AG271" s="82"/>
      <c r="AH271" s="82"/>
      <c r="AI271" s="25"/>
      <c r="AJ271" s="25"/>
      <c r="AK271" s="25"/>
      <c r="AL271" s="25"/>
      <c r="AM271" s="25"/>
      <c r="AN271" s="25"/>
      <c r="AO271" s="25"/>
      <c r="AP271" s="25"/>
    </row>
    <row r="272" ht="30" spans="1:42">
      <c r="A272" s="172" t="s">
        <v>85</v>
      </c>
      <c r="B272" s="96" t="s">
        <v>45</v>
      </c>
      <c r="C272" s="81"/>
      <c r="D272" s="82"/>
      <c r="E272" s="82"/>
      <c r="F272" s="82"/>
      <c r="G272" s="82"/>
      <c r="H272" s="82"/>
      <c r="I272" s="82"/>
      <c r="J272" s="82"/>
      <c r="K272" s="82"/>
      <c r="L272" s="82"/>
      <c r="M272" s="82"/>
      <c r="N272" s="82"/>
      <c r="O272" s="82"/>
      <c r="P272" s="82"/>
      <c r="Q272" s="82"/>
      <c r="R272" s="82"/>
      <c r="S272" s="82"/>
      <c r="T272" s="82"/>
      <c r="U272" s="82"/>
      <c r="V272" s="82"/>
      <c r="W272" s="82"/>
      <c r="X272" s="82"/>
      <c r="Y272" s="82"/>
      <c r="Z272" s="82"/>
      <c r="AA272" s="82"/>
      <c r="AB272" s="82"/>
      <c r="AC272" s="83">
        <v>4</v>
      </c>
      <c r="AD272" s="82"/>
      <c r="AE272" s="82"/>
      <c r="AF272" s="82"/>
      <c r="AG272" s="82"/>
      <c r="AH272" s="82"/>
      <c r="AI272" s="25">
        <f>IF(A272="","",COUNTIF(D272:AH273,"&gt;2")/2)</f>
        <v>1</v>
      </c>
      <c r="AJ272" s="25" cm="1">
        <f t="array" ref="AJ272">SUMPRODUCT(IFERROR((IFERROR(WEEKDAY($D$3:$AH$3,2),999)&lt;6)*D272:AH273,0))</f>
        <v>0</v>
      </c>
      <c r="AK272" s="25" cm="1">
        <f t="array" ref="AK272">SUMPRODUCT((IFERROR(WEEKDAY($D$3:$AH$3,2),999)&lt;6)*D274:AH274)</f>
        <v>0</v>
      </c>
      <c r="AL272" s="25" cm="1">
        <f t="array" ref="AL272">SUMPRODUCT(IFERROR((IFERROR(WEEKDAY($D$3:$AH$3,2),0)&gt;5)*D272:AH274,0))</f>
        <v>12</v>
      </c>
      <c r="AM272" s="25">
        <f>IFERROR(SUM(AJ272:AL274),"")</f>
        <v>12</v>
      </c>
      <c r="AN272" s="25" t="s">
        <v>153</v>
      </c>
      <c r="AO272" s="25" cm="1">
        <f t="array" ref="AO272">SUMPRODUCT((IFERROR((D272:AH272+D273:AH273+D274:AH274),0)&gt;8)*1,IFERROR((D272:AH272+D273:AH273+D274:AH274-8),0))</f>
        <v>4</v>
      </c>
      <c r="AP272" s="25">
        <f>SUM(D272:AH274)-AO272</f>
        <v>8</v>
      </c>
    </row>
    <row r="273" ht="30" spans="1:42">
      <c r="A273" s="172"/>
      <c r="B273" s="96"/>
      <c r="C273" s="81"/>
      <c r="D273" s="82"/>
      <c r="E273" s="82"/>
      <c r="F273" s="82"/>
      <c r="G273" s="82"/>
      <c r="H273" s="82"/>
      <c r="I273" s="82"/>
      <c r="J273" s="82"/>
      <c r="K273" s="82"/>
      <c r="L273" s="82"/>
      <c r="M273" s="82"/>
      <c r="N273" s="82"/>
      <c r="O273" s="82"/>
      <c r="P273" s="82"/>
      <c r="Q273" s="82"/>
      <c r="R273" s="82"/>
      <c r="S273" s="82"/>
      <c r="T273" s="82"/>
      <c r="U273" s="82"/>
      <c r="V273" s="82"/>
      <c r="W273" s="82"/>
      <c r="X273" s="82"/>
      <c r="Y273" s="82"/>
      <c r="Z273" s="82"/>
      <c r="AA273" s="82"/>
      <c r="AB273" s="82"/>
      <c r="AC273" s="83">
        <v>4</v>
      </c>
      <c r="AD273" s="82"/>
      <c r="AE273" s="82"/>
      <c r="AF273" s="82"/>
      <c r="AG273" s="82"/>
      <c r="AH273" s="82"/>
      <c r="AI273" s="25"/>
      <c r="AJ273" s="25"/>
      <c r="AK273" s="25"/>
      <c r="AL273" s="25"/>
      <c r="AM273" s="25"/>
      <c r="AN273" s="25"/>
      <c r="AO273" s="25"/>
      <c r="AP273" s="25"/>
    </row>
    <row r="274" ht="30" spans="1:42">
      <c r="A274" s="172"/>
      <c r="B274" s="96"/>
      <c r="C274" s="81"/>
      <c r="D274" s="82"/>
      <c r="E274" s="82"/>
      <c r="F274" s="82"/>
      <c r="G274" s="82"/>
      <c r="H274" s="82"/>
      <c r="I274" s="82"/>
      <c r="J274" s="82"/>
      <c r="K274" s="82"/>
      <c r="L274" s="82"/>
      <c r="M274" s="82"/>
      <c r="N274" s="82"/>
      <c r="O274" s="82"/>
      <c r="P274" s="82"/>
      <c r="Q274" s="82"/>
      <c r="R274" s="82"/>
      <c r="S274" s="82"/>
      <c r="T274" s="82"/>
      <c r="U274" s="82"/>
      <c r="V274" s="82"/>
      <c r="W274" s="82"/>
      <c r="X274" s="82"/>
      <c r="Y274" s="82"/>
      <c r="Z274" s="82"/>
      <c r="AA274" s="82"/>
      <c r="AB274" s="82"/>
      <c r="AC274" s="83">
        <v>4</v>
      </c>
      <c r="AD274" s="82"/>
      <c r="AE274" s="82"/>
      <c r="AF274" s="82"/>
      <c r="AG274" s="82"/>
      <c r="AH274" s="82"/>
      <c r="AI274" s="25"/>
      <c r="AJ274" s="25"/>
      <c r="AK274" s="25"/>
      <c r="AL274" s="25"/>
      <c r="AM274" s="25"/>
      <c r="AN274" s="25"/>
      <c r="AO274" s="25"/>
      <c r="AP274" s="25"/>
    </row>
    <row r="275" ht="30" spans="1:42">
      <c r="A275" s="172" t="s">
        <v>86</v>
      </c>
      <c r="B275" s="96" t="s">
        <v>45</v>
      </c>
      <c r="C275" s="81"/>
      <c r="D275" s="82"/>
      <c r="E275" s="82"/>
      <c r="F275" s="82"/>
      <c r="G275" s="82"/>
      <c r="H275" s="82"/>
      <c r="I275" s="82"/>
      <c r="J275" s="82"/>
      <c r="K275" s="82"/>
      <c r="L275" s="82"/>
      <c r="M275" s="82"/>
      <c r="N275" s="82"/>
      <c r="O275" s="82"/>
      <c r="P275" s="82"/>
      <c r="Q275" s="82"/>
      <c r="R275" s="82"/>
      <c r="S275" s="82"/>
      <c r="T275" s="82"/>
      <c r="U275" s="82"/>
      <c r="V275" s="82"/>
      <c r="W275" s="82"/>
      <c r="X275" s="82"/>
      <c r="Y275" s="82"/>
      <c r="Z275" s="82"/>
      <c r="AA275" s="82"/>
      <c r="AB275" s="82"/>
      <c r="AC275" s="82"/>
      <c r="AD275" s="82"/>
      <c r="AE275" s="82"/>
      <c r="AF275" s="82"/>
      <c r="AG275" s="83">
        <v>4</v>
      </c>
      <c r="AH275" s="83">
        <v>4</v>
      </c>
      <c r="AI275" s="25">
        <f>IF(A275="","",COUNTIF(D275:AH276,"&gt;2")/2)</f>
        <v>2</v>
      </c>
      <c r="AJ275" s="25" cm="1">
        <f t="array" ref="AJ275">SUMPRODUCT(IFERROR((IFERROR(WEEKDAY($D$3:$AH$3,2),999)&lt;6)*D275:AH276,0))</f>
        <v>16</v>
      </c>
      <c r="AK275" s="25" cm="1">
        <f t="array" ref="AK275">SUMPRODUCT((IFERROR(WEEKDAY($D$3:$AH$3,2),999)&lt;6)*D277:AH277)</f>
        <v>8</v>
      </c>
      <c r="AL275" s="25" cm="1">
        <f t="array" ref="AL275">SUMPRODUCT(IFERROR((IFERROR(WEEKDAY($D$3:$AH$3,2),0)&gt;5)*D275:AH277,0))</f>
        <v>0</v>
      </c>
      <c r="AM275" s="25">
        <f>IFERROR(SUM(AJ275:AL277),"")</f>
        <v>24</v>
      </c>
      <c r="AN275" s="25" t="s">
        <v>153</v>
      </c>
      <c r="AO275" s="25" cm="1">
        <f t="array" ref="AO275">SUMPRODUCT((IFERROR((D275:AH275+D276:AH276+D277:AH277),0)&gt;8)*1,IFERROR((D275:AH275+D276:AH276+D277:AH277-8),0))</f>
        <v>8</v>
      </c>
      <c r="AP275" s="25">
        <f>SUM(D275:AH277)-AO275</f>
        <v>16</v>
      </c>
    </row>
    <row r="276" ht="30" spans="1:42">
      <c r="A276" s="172"/>
      <c r="B276" s="96"/>
      <c r="C276" s="81"/>
      <c r="D276" s="82"/>
      <c r="E276" s="82"/>
      <c r="F276" s="82"/>
      <c r="G276" s="82"/>
      <c r="H276" s="82"/>
      <c r="I276" s="82"/>
      <c r="J276" s="82"/>
      <c r="K276" s="82"/>
      <c r="L276" s="82"/>
      <c r="M276" s="82"/>
      <c r="N276" s="82"/>
      <c r="O276" s="82"/>
      <c r="P276" s="82"/>
      <c r="Q276" s="82"/>
      <c r="R276" s="82"/>
      <c r="S276" s="82"/>
      <c r="T276" s="82"/>
      <c r="U276" s="82"/>
      <c r="V276" s="82"/>
      <c r="W276" s="82"/>
      <c r="X276" s="82"/>
      <c r="Y276" s="82"/>
      <c r="Z276" s="82"/>
      <c r="AA276" s="82"/>
      <c r="AB276" s="82"/>
      <c r="AC276" s="82"/>
      <c r="AD276" s="82"/>
      <c r="AE276" s="82"/>
      <c r="AF276" s="82"/>
      <c r="AG276" s="83">
        <v>4</v>
      </c>
      <c r="AH276" s="83">
        <v>4</v>
      </c>
      <c r="AI276" s="25"/>
      <c r="AJ276" s="25"/>
      <c r="AK276" s="25"/>
      <c r="AL276" s="25"/>
      <c r="AM276" s="25"/>
      <c r="AN276" s="25"/>
      <c r="AO276" s="25"/>
      <c r="AP276" s="25"/>
    </row>
    <row r="277" ht="30" spans="1:42">
      <c r="A277" s="172"/>
      <c r="B277" s="96"/>
      <c r="C277" s="81"/>
      <c r="D277" s="82"/>
      <c r="E277" s="82"/>
      <c r="F277" s="82"/>
      <c r="G277" s="82"/>
      <c r="H277" s="82"/>
      <c r="I277" s="82"/>
      <c r="J277" s="82"/>
      <c r="K277" s="82"/>
      <c r="L277" s="82"/>
      <c r="M277" s="82"/>
      <c r="N277" s="82"/>
      <c r="O277" s="82"/>
      <c r="P277" s="82"/>
      <c r="Q277" s="82"/>
      <c r="R277" s="82"/>
      <c r="S277" s="82"/>
      <c r="T277" s="82"/>
      <c r="U277" s="82"/>
      <c r="V277" s="82"/>
      <c r="W277" s="82"/>
      <c r="X277" s="82"/>
      <c r="Y277" s="82"/>
      <c r="Z277" s="82"/>
      <c r="AA277" s="82"/>
      <c r="AB277" s="82"/>
      <c r="AC277" s="82"/>
      <c r="AD277" s="82"/>
      <c r="AE277" s="82"/>
      <c r="AF277" s="82"/>
      <c r="AG277" s="83">
        <v>4</v>
      </c>
      <c r="AH277" s="83">
        <v>4</v>
      </c>
      <c r="AI277" s="25"/>
      <c r="AJ277" s="25"/>
      <c r="AK277" s="25"/>
      <c r="AL277" s="25"/>
      <c r="AM277" s="25"/>
      <c r="AN277" s="25"/>
      <c r="AO277" s="25"/>
      <c r="AP277" s="25"/>
    </row>
    <row r="278" ht="30" spans="1:42">
      <c r="A278" s="172" t="s">
        <v>87</v>
      </c>
      <c r="B278" s="96" t="s">
        <v>45</v>
      </c>
      <c r="C278" s="81"/>
      <c r="D278" s="82"/>
      <c r="E278" s="82"/>
      <c r="F278" s="82"/>
      <c r="G278" s="82"/>
      <c r="H278" s="82"/>
      <c r="I278" s="82"/>
      <c r="J278" s="82"/>
      <c r="K278" s="82"/>
      <c r="L278" s="82"/>
      <c r="M278" s="82"/>
      <c r="N278" s="82"/>
      <c r="O278" s="82"/>
      <c r="P278" s="82"/>
      <c r="Q278" s="82"/>
      <c r="R278" s="82"/>
      <c r="S278" s="82">
        <v>4</v>
      </c>
      <c r="T278" s="82"/>
      <c r="U278" s="82"/>
      <c r="V278" s="82"/>
      <c r="W278" s="82"/>
      <c r="X278" s="82"/>
      <c r="Y278" s="82"/>
      <c r="Z278" s="82"/>
      <c r="AA278" s="82"/>
      <c r="AB278" s="82"/>
      <c r="AC278" s="82"/>
      <c r="AD278" s="82"/>
      <c r="AE278" s="82"/>
      <c r="AF278" s="82"/>
      <c r="AG278" s="82"/>
      <c r="AH278" s="82"/>
      <c r="AI278" s="25">
        <f>IF(A278="","",COUNTIF(D278:AH279,"&gt;2")/2)</f>
        <v>1</v>
      </c>
      <c r="AJ278" s="25" cm="1">
        <f t="array" ref="AJ278">SUMPRODUCT(IFERROR((IFERROR(WEEKDAY($D$3:$AH$3,2),999)&lt;6)*D278:AH279,0))</f>
        <v>8</v>
      </c>
      <c r="AK278" s="25" cm="1">
        <f t="array" ref="AK278">SUMPRODUCT((IFERROR(WEEKDAY($D$3:$AH$3,2),999)&lt;6)*D280:AH280)</f>
        <v>3</v>
      </c>
      <c r="AL278" s="25" cm="1">
        <f t="array" ref="AL278">SUMPRODUCT(IFERROR((IFERROR(WEEKDAY($D$3:$AH$3,2),0)&gt;5)*D278:AH280,0))</f>
        <v>0</v>
      </c>
      <c r="AM278" s="25">
        <f>IFERROR(SUM(AJ278:AL280),"")</f>
        <v>11</v>
      </c>
      <c r="AN278" s="25" t="s">
        <v>153</v>
      </c>
      <c r="AO278" s="25" cm="1">
        <f t="array" ref="AO278">SUMPRODUCT((IFERROR((D278:AH278+D279:AH279+D280:AH280),0)&gt;8)*1,IFERROR((D278:AH278+D279:AH279+D280:AH280-8),0))</f>
        <v>3</v>
      </c>
      <c r="AP278" s="25">
        <f>SUM(D278:AH280)-AO278</f>
        <v>8</v>
      </c>
    </row>
    <row r="279" ht="30" spans="1:42">
      <c r="A279" s="172"/>
      <c r="B279" s="96"/>
      <c r="C279" s="81"/>
      <c r="D279" s="82"/>
      <c r="E279" s="82"/>
      <c r="F279" s="82"/>
      <c r="G279" s="82"/>
      <c r="H279" s="82"/>
      <c r="I279" s="82"/>
      <c r="J279" s="82"/>
      <c r="K279" s="82"/>
      <c r="L279" s="82"/>
      <c r="M279" s="82"/>
      <c r="N279" s="82"/>
      <c r="O279" s="82"/>
      <c r="P279" s="82"/>
      <c r="Q279" s="82"/>
      <c r="R279" s="82"/>
      <c r="S279" s="82">
        <v>4</v>
      </c>
      <c r="T279" s="82"/>
      <c r="U279" s="82"/>
      <c r="V279" s="82"/>
      <c r="W279" s="82"/>
      <c r="X279" s="82"/>
      <c r="Y279" s="82"/>
      <c r="Z279" s="82"/>
      <c r="AA279" s="82"/>
      <c r="AB279" s="82"/>
      <c r="AC279" s="82"/>
      <c r="AD279" s="82"/>
      <c r="AE279" s="82"/>
      <c r="AF279" s="82"/>
      <c r="AG279" s="82"/>
      <c r="AH279" s="82"/>
      <c r="AI279" s="25"/>
      <c r="AJ279" s="25"/>
      <c r="AK279" s="25"/>
      <c r="AL279" s="25"/>
      <c r="AM279" s="25"/>
      <c r="AN279" s="25"/>
      <c r="AO279" s="25"/>
      <c r="AP279" s="25"/>
    </row>
    <row r="280" ht="30" spans="1:42">
      <c r="A280" s="172"/>
      <c r="B280" s="96"/>
      <c r="C280" s="81"/>
      <c r="D280" s="82"/>
      <c r="E280" s="82"/>
      <c r="F280" s="82"/>
      <c r="G280" s="82"/>
      <c r="H280" s="82"/>
      <c r="I280" s="82"/>
      <c r="J280" s="82"/>
      <c r="K280" s="82"/>
      <c r="L280" s="82"/>
      <c r="M280" s="82"/>
      <c r="N280" s="82"/>
      <c r="O280" s="82"/>
      <c r="P280" s="82"/>
      <c r="Q280" s="82"/>
      <c r="R280" s="82"/>
      <c r="S280" s="82">
        <v>3</v>
      </c>
      <c r="T280" s="82"/>
      <c r="U280" s="82"/>
      <c r="V280" s="82"/>
      <c r="W280" s="82"/>
      <c r="X280" s="82"/>
      <c r="Y280" s="82"/>
      <c r="Z280" s="82"/>
      <c r="AA280" s="82"/>
      <c r="AB280" s="82"/>
      <c r="AC280" s="82"/>
      <c r="AD280" s="82"/>
      <c r="AE280" s="82"/>
      <c r="AF280" s="82"/>
      <c r="AG280" s="82"/>
      <c r="AH280" s="82"/>
      <c r="AI280" s="25"/>
      <c r="AJ280" s="25"/>
      <c r="AK280" s="25"/>
      <c r="AL280" s="25"/>
      <c r="AM280" s="25"/>
      <c r="AN280" s="25"/>
      <c r="AO280" s="25"/>
      <c r="AP280" s="25"/>
    </row>
    <row r="281" ht="16.5" spans="1:42">
      <c r="A281" s="130" t="s">
        <v>124</v>
      </c>
      <c r="B281" s="173" t="s">
        <v>170</v>
      </c>
      <c r="C281" s="134" t="s">
        <v>155</v>
      </c>
      <c r="D281" s="135"/>
      <c r="E281" s="135"/>
      <c r="F281" s="135"/>
      <c r="G281" s="135"/>
      <c r="H281" s="135"/>
      <c r="I281" s="135"/>
      <c r="J281" s="135"/>
      <c r="K281" s="135"/>
      <c r="L281" s="135"/>
      <c r="M281" s="135"/>
      <c r="N281" s="135"/>
      <c r="O281" s="135"/>
      <c r="P281" s="135"/>
      <c r="Q281" s="135"/>
      <c r="R281" s="135"/>
      <c r="S281" s="135"/>
      <c r="T281" s="135"/>
      <c r="U281" s="135"/>
      <c r="V281" s="135"/>
      <c r="W281" s="135"/>
      <c r="X281" s="135"/>
      <c r="Y281" s="135"/>
      <c r="Z281" s="135"/>
      <c r="AA281" s="135"/>
      <c r="AB281" s="135"/>
      <c r="AC281" s="135"/>
      <c r="AD281" s="135">
        <v>4</v>
      </c>
      <c r="AE281" s="135">
        <v>4</v>
      </c>
      <c r="AF281" s="135">
        <v>4</v>
      </c>
      <c r="AG281" s="135">
        <v>4</v>
      </c>
      <c r="AH281" s="135">
        <v>4</v>
      </c>
      <c r="AI281" s="25">
        <f>IF(A281="","",COUNTIF(D281:AH282,"&gt;2")/2)</f>
        <v>4.5</v>
      </c>
      <c r="AJ281" s="25" cm="1">
        <f t="array" ref="AJ281">SUMPRODUCT(IFERROR((IFERROR(WEEKDAY($D$3:$AH$3,2),999)&lt;6)*D281:AH282,0))</f>
        <v>36</v>
      </c>
      <c r="AK281" s="25" cm="1">
        <f t="array" ref="AK281">SUMPRODUCT((IFERROR(WEEKDAY($D$3:$AH$3,2),999)&lt;6)*D283:AH283)</f>
        <v>16.5</v>
      </c>
      <c r="AL281" s="25" cm="1">
        <f t="array" ref="AL281">SUMPRODUCT(IFERROR((IFERROR(WEEKDAY($D$3:$AH$3,2),0)&gt;5)*D281:AH283,0))</f>
        <v>0</v>
      </c>
      <c r="AM281" s="25">
        <f>IFERROR(SUM(AJ281:AL283),"")</f>
        <v>52.5</v>
      </c>
      <c r="AN281" s="25" t="s">
        <v>153</v>
      </c>
      <c r="AO281" s="25" cm="1">
        <f t="array" ref="AO281">SUMPRODUCT((IFERROR((D281:AH281+D282:AH282+D283:AH283),0)&gt;8)*1,IFERROR((D281:AH281+D282:AH282+D283:AH283-8),0))</f>
        <v>16.5</v>
      </c>
      <c r="AP281" s="25">
        <f>SUM(D281:AH283)-AO281</f>
        <v>36</v>
      </c>
    </row>
    <row r="282" ht="16.5" spans="1:42">
      <c r="A282" s="130"/>
      <c r="B282" s="174"/>
      <c r="C282" s="134" t="s">
        <v>156</v>
      </c>
      <c r="D282" s="135"/>
      <c r="E282" s="135"/>
      <c r="F282" s="135"/>
      <c r="G282" s="135"/>
      <c r="H282" s="135"/>
      <c r="I282" s="135"/>
      <c r="J282" s="135"/>
      <c r="K282" s="135"/>
      <c r="L282" s="135"/>
      <c r="M282" s="135"/>
      <c r="N282" s="135"/>
      <c r="O282" s="135"/>
      <c r="P282" s="135"/>
      <c r="Q282" s="135"/>
      <c r="R282" s="135"/>
      <c r="S282" s="135"/>
      <c r="T282" s="135"/>
      <c r="U282" s="135"/>
      <c r="V282" s="135"/>
      <c r="W282" s="135"/>
      <c r="X282" s="135"/>
      <c r="Y282" s="135"/>
      <c r="Z282" s="135"/>
      <c r="AA282" s="135"/>
      <c r="AB282" s="135"/>
      <c r="AC282" s="135"/>
      <c r="AD282" s="135">
        <v>4</v>
      </c>
      <c r="AE282" s="135">
        <v>4</v>
      </c>
      <c r="AF282" s="135" t="s">
        <v>163</v>
      </c>
      <c r="AG282" s="135">
        <v>4</v>
      </c>
      <c r="AH282" s="135">
        <v>4</v>
      </c>
      <c r="AI282" s="25"/>
      <c r="AJ282" s="25"/>
      <c r="AK282" s="25"/>
      <c r="AL282" s="25"/>
      <c r="AM282" s="25"/>
      <c r="AN282" s="25"/>
      <c r="AO282" s="25"/>
      <c r="AP282" s="25"/>
    </row>
    <row r="283" ht="16.5" spans="1:42">
      <c r="A283" s="130"/>
      <c r="B283" s="175"/>
      <c r="C283" s="134" t="s">
        <v>154</v>
      </c>
      <c r="D283" s="135"/>
      <c r="E283" s="135"/>
      <c r="F283" s="135"/>
      <c r="G283" s="135"/>
      <c r="H283" s="135"/>
      <c r="I283" s="135"/>
      <c r="J283" s="135"/>
      <c r="K283" s="135"/>
      <c r="L283" s="135"/>
      <c r="M283" s="135"/>
      <c r="N283" s="135"/>
      <c r="O283" s="135"/>
      <c r="P283" s="135"/>
      <c r="Q283" s="135"/>
      <c r="R283" s="135"/>
      <c r="S283" s="135"/>
      <c r="T283" s="135"/>
      <c r="U283" s="135"/>
      <c r="V283" s="135"/>
      <c r="W283" s="135"/>
      <c r="X283" s="135"/>
      <c r="Y283" s="135"/>
      <c r="Z283" s="135"/>
      <c r="AA283" s="135"/>
      <c r="AB283" s="135"/>
      <c r="AC283" s="135"/>
      <c r="AD283" s="135">
        <v>4.5</v>
      </c>
      <c r="AE283" s="135">
        <v>4.5</v>
      </c>
      <c r="AF283" s="135"/>
      <c r="AG283" s="135">
        <v>3.5</v>
      </c>
      <c r="AH283" s="135">
        <v>4</v>
      </c>
      <c r="AI283" s="25"/>
      <c r="AJ283" s="25"/>
      <c r="AK283" s="25"/>
      <c r="AL283" s="25"/>
      <c r="AM283" s="25"/>
      <c r="AN283" s="25"/>
      <c r="AO283" s="25"/>
      <c r="AP283" s="25"/>
    </row>
    <row r="284" ht="16.5" spans="1:42">
      <c r="A284" s="130" t="s">
        <v>125</v>
      </c>
      <c r="B284" s="173" t="s">
        <v>170</v>
      </c>
      <c r="C284" s="134" t="s">
        <v>155</v>
      </c>
      <c r="D284" s="135"/>
      <c r="E284" s="135"/>
      <c r="F284" s="135"/>
      <c r="G284" s="135"/>
      <c r="H284" s="135"/>
      <c r="I284" s="135"/>
      <c r="J284" s="135"/>
      <c r="K284" s="135"/>
      <c r="L284" s="135"/>
      <c r="M284" s="135"/>
      <c r="N284" s="135"/>
      <c r="O284" s="135"/>
      <c r="P284" s="135"/>
      <c r="Q284" s="135"/>
      <c r="R284" s="135"/>
      <c r="S284" s="135"/>
      <c r="T284" s="135"/>
      <c r="U284" s="135"/>
      <c r="V284" s="135"/>
      <c r="W284" s="135"/>
      <c r="X284" s="135"/>
      <c r="Y284" s="135"/>
      <c r="Z284" s="135"/>
      <c r="AA284" s="135"/>
      <c r="AB284" s="135"/>
      <c r="AC284" s="135"/>
      <c r="AD284" s="135">
        <v>4</v>
      </c>
      <c r="AE284" s="135">
        <v>4</v>
      </c>
      <c r="AF284" s="135">
        <v>4</v>
      </c>
      <c r="AG284" s="135">
        <v>4</v>
      </c>
      <c r="AH284" s="135">
        <v>4</v>
      </c>
      <c r="AI284" s="25">
        <f>IF(A284="","",COUNTIF(D284:AH285,"&gt;2")/2)</f>
        <v>5</v>
      </c>
      <c r="AJ284" s="25" cm="1">
        <f t="array" ref="AJ284">SUMPRODUCT(IFERROR((IFERROR(WEEKDAY($D$3:$AH$3,2),999)&lt;6)*D284:AH285,0))</f>
        <v>40</v>
      </c>
      <c r="AK284" s="25" cm="1">
        <f t="array" ref="AK284">SUMPRODUCT((IFERROR(WEEKDAY($D$3:$AH$3,2),999)&lt;6)*D286:AH286)</f>
        <v>16.5</v>
      </c>
      <c r="AL284" s="25" cm="1">
        <f t="array" ref="AL284">SUMPRODUCT(IFERROR((IFERROR(WEEKDAY($D$3:$AH$3,2),0)&gt;5)*D284:AH286,0))</f>
        <v>0</v>
      </c>
      <c r="AM284" s="25">
        <f>IFERROR(SUM(AJ284:AL286),"")</f>
        <v>56.5</v>
      </c>
      <c r="AN284" s="25" t="s">
        <v>153</v>
      </c>
      <c r="AO284" s="25" cm="1">
        <f t="array" ref="AO284">SUMPRODUCT((IFERROR((D284:AH284+D285:AH285+D286:AH286),0)&gt;8)*1,IFERROR((D284:AH284+D285:AH285+D286:AH286-8),0))</f>
        <v>16.5</v>
      </c>
      <c r="AP284" s="25">
        <f>SUM(D284:AH286)-AO284</f>
        <v>40</v>
      </c>
    </row>
    <row r="285" ht="16.5" spans="1:42">
      <c r="A285" s="130"/>
      <c r="B285" s="174"/>
      <c r="C285" s="134" t="s">
        <v>156</v>
      </c>
      <c r="D285" s="135"/>
      <c r="E285" s="135"/>
      <c r="F285" s="135"/>
      <c r="G285" s="135"/>
      <c r="H285" s="135"/>
      <c r="I285" s="135"/>
      <c r="J285" s="135"/>
      <c r="K285" s="135"/>
      <c r="L285" s="135"/>
      <c r="M285" s="135"/>
      <c r="N285" s="135"/>
      <c r="O285" s="135"/>
      <c r="P285" s="135"/>
      <c r="Q285" s="135"/>
      <c r="R285" s="135"/>
      <c r="S285" s="135"/>
      <c r="T285" s="135"/>
      <c r="U285" s="135"/>
      <c r="V285" s="135"/>
      <c r="W285" s="135"/>
      <c r="X285" s="135"/>
      <c r="Y285" s="135"/>
      <c r="Z285" s="135"/>
      <c r="AA285" s="135"/>
      <c r="AB285" s="135"/>
      <c r="AC285" s="135"/>
      <c r="AD285" s="135">
        <v>4</v>
      </c>
      <c r="AE285" s="135">
        <v>4</v>
      </c>
      <c r="AF285" s="135">
        <v>4</v>
      </c>
      <c r="AG285" s="135">
        <v>4</v>
      </c>
      <c r="AH285" s="135">
        <v>4</v>
      </c>
      <c r="AI285" s="25"/>
      <c r="AJ285" s="25"/>
      <c r="AK285" s="25"/>
      <c r="AL285" s="25"/>
      <c r="AM285" s="25"/>
      <c r="AN285" s="25"/>
      <c r="AO285" s="25"/>
      <c r="AP285" s="25"/>
    </row>
    <row r="286" ht="16.5" spans="1:42">
      <c r="A286" s="130"/>
      <c r="B286" s="175"/>
      <c r="C286" s="134" t="s">
        <v>154</v>
      </c>
      <c r="D286" s="135"/>
      <c r="E286" s="135"/>
      <c r="F286" s="135"/>
      <c r="G286" s="135"/>
      <c r="H286" s="135"/>
      <c r="I286" s="135"/>
      <c r="J286" s="135"/>
      <c r="K286" s="135"/>
      <c r="L286" s="135"/>
      <c r="M286" s="135"/>
      <c r="N286" s="135"/>
      <c r="O286" s="135"/>
      <c r="P286" s="135"/>
      <c r="Q286" s="135"/>
      <c r="R286" s="135"/>
      <c r="S286" s="135"/>
      <c r="T286" s="135"/>
      <c r="U286" s="135"/>
      <c r="V286" s="135"/>
      <c r="W286" s="135"/>
      <c r="X286" s="135"/>
      <c r="Y286" s="135"/>
      <c r="Z286" s="135"/>
      <c r="AA286" s="135"/>
      <c r="AB286" s="135"/>
      <c r="AC286" s="135"/>
      <c r="AD286" s="135">
        <v>4.5</v>
      </c>
      <c r="AE286" s="135">
        <v>4.5</v>
      </c>
      <c r="AF286" s="135">
        <v>0.5</v>
      </c>
      <c r="AG286" s="135">
        <v>3</v>
      </c>
      <c r="AH286" s="135">
        <v>4</v>
      </c>
      <c r="AI286" s="25"/>
      <c r="AJ286" s="25"/>
      <c r="AK286" s="25"/>
      <c r="AL286" s="25"/>
      <c r="AM286" s="25"/>
      <c r="AN286" s="25"/>
      <c r="AO286" s="25"/>
      <c r="AP286" s="25"/>
    </row>
    <row r="287" ht="13.5" spans="1:42">
      <c r="A287" s="30" t="s">
        <v>123</v>
      </c>
      <c r="B287" s="164" t="s">
        <v>168</v>
      </c>
      <c r="C287" s="164" t="s">
        <v>155</v>
      </c>
      <c r="D287" s="164"/>
      <c r="E287" s="164"/>
      <c r="F287" s="164"/>
      <c r="G287" s="164"/>
      <c r="H287" s="164"/>
      <c r="I287" s="164"/>
      <c r="J287" s="164"/>
      <c r="K287" s="164"/>
      <c r="L287" s="164"/>
      <c r="M287" s="164"/>
      <c r="N287" s="164"/>
      <c r="O287" s="164"/>
      <c r="P287" s="164"/>
      <c r="Q287" s="164"/>
      <c r="R287" s="165">
        <v>4</v>
      </c>
      <c r="S287" s="165"/>
      <c r="T287" s="165">
        <v>4</v>
      </c>
      <c r="U287" s="176"/>
      <c r="V287" s="176"/>
      <c r="W287" s="176"/>
      <c r="X287" s="176"/>
      <c r="Y287" s="176"/>
      <c r="Z287" s="176"/>
      <c r="AA287" s="176"/>
      <c r="AB287" s="176"/>
      <c r="AC287" s="176"/>
      <c r="AD287" s="176"/>
      <c r="AE287" s="176"/>
      <c r="AF287" s="176"/>
      <c r="AG287" s="176"/>
      <c r="AH287" s="176"/>
      <c r="AI287" s="25">
        <f>IF(A287="","",COUNTIF(D287:AH288,"&gt;2")/2)</f>
        <v>2</v>
      </c>
      <c r="AJ287" s="25" cm="1">
        <f t="array" ref="AJ287">SUMPRODUCT(IFERROR((IFERROR(WEEKDAY($D$3:$AH$3,2),999)&lt;6)*D287:AH288,0))</f>
        <v>16</v>
      </c>
      <c r="AK287" s="25" cm="1">
        <f t="array" ref="AK287">SUMPRODUCT((IFERROR(WEEKDAY($D$3:$AH$3,2),999)&lt;6)*D289:AH289)</f>
        <v>5</v>
      </c>
      <c r="AL287" s="25" cm="1">
        <f t="array" ref="AL287">SUMPRODUCT(IFERROR((IFERROR(WEEKDAY($D$3:$AH$3,2),0)&gt;5)*D287:AH289,0))</f>
        <v>0</v>
      </c>
      <c r="AM287" s="25">
        <f>IFERROR(SUM(AJ287:AL289),"")</f>
        <v>21</v>
      </c>
      <c r="AN287" s="25" t="s">
        <v>153</v>
      </c>
      <c r="AO287" s="25" cm="1">
        <f t="array" ref="AO287">SUMPRODUCT((IFERROR((D287:AH287+D288:AH288+D289:AH289),0)&gt;8)*1,IFERROR((D287:AH287+D288:AH288+D289:AH289-8),0))</f>
        <v>5</v>
      </c>
      <c r="AP287" s="25">
        <f>SUM(D287:AH289)-AO287</f>
        <v>16</v>
      </c>
    </row>
    <row r="288" ht="13.5" spans="1:42">
      <c r="A288" s="30"/>
      <c r="B288" s="164"/>
      <c r="C288" s="164" t="s">
        <v>156</v>
      </c>
      <c r="D288" s="164"/>
      <c r="E288" s="164"/>
      <c r="F288" s="164"/>
      <c r="G288" s="164"/>
      <c r="H288" s="164"/>
      <c r="I288" s="164"/>
      <c r="J288" s="164"/>
      <c r="K288" s="164"/>
      <c r="L288" s="164"/>
      <c r="M288" s="164"/>
      <c r="N288" s="164"/>
      <c r="O288" s="164"/>
      <c r="P288" s="164"/>
      <c r="Q288" s="164"/>
      <c r="R288" s="165">
        <v>4</v>
      </c>
      <c r="S288" s="165"/>
      <c r="T288" s="165">
        <v>4</v>
      </c>
      <c r="U288" s="176"/>
      <c r="V288" s="176"/>
      <c r="W288" s="176"/>
      <c r="X288" s="176"/>
      <c r="Y288" s="176"/>
      <c r="Z288" s="176"/>
      <c r="AA288" s="176"/>
      <c r="AB288" s="176"/>
      <c r="AC288" s="176"/>
      <c r="AD288" s="176"/>
      <c r="AE288" s="176"/>
      <c r="AF288" s="176"/>
      <c r="AG288" s="176"/>
      <c r="AH288" s="176"/>
      <c r="AI288" s="25"/>
      <c r="AJ288" s="25"/>
      <c r="AK288" s="25"/>
      <c r="AL288" s="25"/>
      <c r="AM288" s="25"/>
      <c r="AN288" s="25"/>
      <c r="AO288" s="25"/>
      <c r="AP288" s="25"/>
    </row>
    <row r="289" ht="13.5" spans="1:42">
      <c r="A289" s="30"/>
      <c r="B289" s="164"/>
      <c r="C289" s="164" t="s">
        <v>154</v>
      </c>
      <c r="D289" s="164"/>
      <c r="E289" s="164"/>
      <c r="F289" s="164"/>
      <c r="G289" s="164"/>
      <c r="H289" s="164"/>
      <c r="I289" s="164"/>
      <c r="J289" s="164"/>
      <c r="K289" s="164"/>
      <c r="L289" s="164"/>
      <c r="M289" s="166"/>
      <c r="N289" s="164"/>
      <c r="O289" s="164"/>
      <c r="P289" s="164"/>
      <c r="Q289" s="164"/>
      <c r="R289" s="165">
        <v>2.5</v>
      </c>
      <c r="S289" s="165"/>
      <c r="T289" s="165">
        <v>2.5</v>
      </c>
      <c r="U289" s="176"/>
      <c r="V289" s="176"/>
      <c r="W289" s="176"/>
      <c r="X289" s="176"/>
      <c r="Y289" s="176"/>
      <c r="Z289" s="176"/>
      <c r="AA289" s="176"/>
      <c r="AB289" s="176"/>
      <c r="AC289" s="176"/>
      <c r="AD289" s="176"/>
      <c r="AE289" s="176"/>
      <c r="AF289" s="176"/>
      <c r="AG289" s="176"/>
      <c r="AH289" s="176"/>
      <c r="AI289" s="25"/>
      <c r="AJ289" s="25"/>
      <c r="AK289" s="25"/>
      <c r="AL289" s="25"/>
      <c r="AM289" s="25"/>
      <c r="AN289" s="25"/>
      <c r="AO289" s="25"/>
      <c r="AP289" s="25"/>
    </row>
    <row r="290" ht="30" spans="1:42">
      <c r="A290" s="177" t="s">
        <v>88</v>
      </c>
      <c r="B290" s="178" t="s">
        <v>45</v>
      </c>
      <c r="C290" s="178" t="s">
        <v>155</v>
      </c>
      <c r="D290" s="85"/>
      <c r="E290" s="85"/>
      <c r="F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>
        <v>4</v>
      </c>
      <c r="X290" s="85">
        <v>4</v>
      </c>
      <c r="Y290" s="85">
        <v>4</v>
      </c>
      <c r="Z290" s="85">
        <v>4</v>
      </c>
      <c r="AA290" s="85">
        <v>4</v>
      </c>
      <c r="AB290" s="85">
        <v>4</v>
      </c>
      <c r="AC290" s="85">
        <v>4</v>
      </c>
      <c r="AD290" s="85">
        <v>4</v>
      </c>
      <c r="AE290" s="85">
        <v>4</v>
      </c>
      <c r="AF290" s="85">
        <v>4</v>
      </c>
      <c r="AG290" s="85">
        <v>4</v>
      </c>
      <c r="AH290" s="85">
        <v>4</v>
      </c>
      <c r="AI290" s="25">
        <f>IF(A290="","",COUNTIF(D290:AH291,"&gt;2")/2)</f>
        <v>12</v>
      </c>
      <c r="AJ290" s="25" cm="1">
        <f t="array" ref="AJ290">SUMPRODUCT(IFERROR((IFERROR(WEEKDAY($D$3:$AH$3,2),999)&lt;6)*D290:AH291,0))</f>
        <v>78.5</v>
      </c>
      <c r="AK290" s="25" cm="1">
        <f t="array" ref="AK290">SUMPRODUCT((IFERROR(WEEKDAY($D$3:$AH$3,2),999)&lt;6)*D292:AH292)</f>
        <v>28</v>
      </c>
      <c r="AL290" s="25" cm="1">
        <f t="array" ref="AL290">SUMPRODUCT(IFERROR((IFERROR(WEEKDAY($D$3:$AH$3,2),0)&gt;5)*D290:AH292,0))</f>
        <v>23</v>
      </c>
      <c r="AM290" s="25">
        <f>IFERROR(SUM(AJ290:AL292),"")</f>
        <v>129.5</v>
      </c>
      <c r="AN290" s="25" t="s">
        <v>153</v>
      </c>
      <c r="AO290" s="25" cm="1">
        <f t="array" ref="AO290">SUMPRODUCT((IFERROR((D290:AH290+D291:AH291+D292:AH292),0)&gt;8)*1,IFERROR((D290:AH290+D291:AH291+D292:AH292-8),0))</f>
        <v>35</v>
      </c>
      <c r="AP290" s="25">
        <f>SUM(D290:AH292)-AO290</f>
        <v>94.5</v>
      </c>
    </row>
    <row r="291" ht="30" spans="1:42">
      <c r="A291" s="177"/>
      <c r="B291" s="178"/>
      <c r="C291" s="178" t="s">
        <v>156</v>
      </c>
      <c r="D291" s="85"/>
      <c r="E291" s="85"/>
      <c r="F291" s="85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>
        <v>4</v>
      </c>
      <c r="X291" s="85">
        <v>4</v>
      </c>
      <c r="Y291" s="85">
        <v>4</v>
      </c>
      <c r="Z291" s="85">
        <v>4</v>
      </c>
      <c r="AA291" s="85">
        <v>2.5</v>
      </c>
      <c r="AB291" s="85">
        <v>4</v>
      </c>
      <c r="AC291" s="85">
        <v>4</v>
      </c>
      <c r="AD291" s="85">
        <v>4</v>
      </c>
      <c r="AE291" s="85">
        <v>4</v>
      </c>
      <c r="AF291" s="85">
        <v>4</v>
      </c>
      <c r="AG291" s="85">
        <v>4</v>
      </c>
      <c r="AH291" s="85">
        <v>4</v>
      </c>
      <c r="AI291" s="25"/>
      <c r="AJ291" s="25"/>
      <c r="AK291" s="25"/>
      <c r="AL291" s="25"/>
      <c r="AM291" s="25"/>
      <c r="AN291" s="25"/>
      <c r="AO291" s="25"/>
      <c r="AP291" s="25"/>
    </row>
    <row r="292" ht="30" spans="1:42">
      <c r="A292" s="177"/>
      <c r="B292" s="178"/>
      <c r="C292" s="178" t="s">
        <v>154</v>
      </c>
      <c r="D292" s="85"/>
      <c r="E292" s="85"/>
      <c r="F292" s="85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>
        <v>3</v>
      </c>
      <c r="X292" s="85">
        <v>3</v>
      </c>
      <c r="Y292" s="85">
        <v>3.5</v>
      </c>
      <c r="Z292" s="85">
        <v>3.5</v>
      </c>
      <c r="AA292" s="85"/>
      <c r="AB292" s="85">
        <v>3.5</v>
      </c>
      <c r="AC292" s="85">
        <v>3.5</v>
      </c>
      <c r="AD292" s="85">
        <v>3</v>
      </c>
      <c r="AE292" s="85">
        <v>3</v>
      </c>
      <c r="AF292" s="85">
        <v>3</v>
      </c>
      <c r="AG292" s="85">
        <v>3</v>
      </c>
      <c r="AH292" s="85">
        <v>3</v>
      </c>
      <c r="AI292" s="25"/>
      <c r="AJ292" s="25"/>
      <c r="AK292" s="25"/>
      <c r="AL292" s="25"/>
      <c r="AM292" s="25"/>
      <c r="AN292" s="25"/>
      <c r="AO292" s="25"/>
      <c r="AP292" s="25"/>
    </row>
    <row r="293" ht="30" spans="1:42">
      <c r="A293" s="91" t="s">
        <v>89</v>
      </c>
      <c r="B293" s="178" t="s">
        <v>45</v>
      </c>
      <c r="C293" s="86"/>
      <c r="D293" s="82"/>
      <c r="E293" s="82"/>
      <c r="F293" s="82"/>
      <c r="G293" s="82"/>
      <c r="H293" s="87"/>
      <c r="I293" s="87"/>
      <c r="J293" s="82"/>
      <c r="K293" s="82"/>
      <c r="L293" s="87"/>
      <c r="M293" s="87"/>
      <c r="N293" s="87"/>
      <c r="O293" s="82"/>
      <c r="P293" s="82"/>
      <c r="Q293" s="82"/>
      <c r="R293" s="82"/>
      <c r="S293" s="85">
        <v>4</v>
      </c>
      <c r="T293" s="85">
        <v>4</v>
      </c>
      <c r="U293" s="85">
        <v>4</v>
      </c>
      <c r="V293" s="82"/>
      <c r="W293" s="87"/>
      <c r="AI293" s="25">
        <f>IF(A293="","",COUNTIF(D293:AH294,"&gt;2")/2)</f>
        <v>3</v>
      </c>
      <c r="AJ293" s="25" cm="1">
        <f t="array" ref="AJ293">SUMPRODUCT(IFERROR((IFERROR(WEEKDAY($D$3:$AH$3,2),999)&lt;6)*D293:AH294,0))</f>
        <v>16</v>
      </c>
      <c r="AK293" s="25" cm="1">
        <f t="array" ref="AK293">SUMPRODUCT((IFERROR(WEEKDAY($D$3:$AH$3,2),999)&lt;6)*D295:AH295)</f>
        <v>8</v>
      </c>
      <c r="AL293" s="25" cm="1">
        <f t="array" ref="AL293">SUMPRODUCT(IFERROR((IFERROR(WEEKDAY($D$3:$AH$3,2),0)&gt;5)*D293:AH295,0))</f>
        <v>12</v>
      </c>
      <c r="AM293" s="25">
        <f>IFERROR(SUM(AJ293:AL295),"")</f>
        <v>36</v>
      </c>
      <c r="AN293" s="25" t="s">
        <v>153</v>
      </c>
      <c r="AO293" s="25" cm="1">
        <f t="array" ref="AO293">SUMPRODUCT((IFERROR((D293:AH293+D294:AH294+D295:AH295),0)&gt;8)*1,IFERROR((D293:AH293+D294:AH294+D295:AH295-8),0))</f>
        <v>12</v>
      </c>
      <c r="AP293" s="25">
        <f>SUM(D293:AH295)-AO293</f>
        <v>24</v>
      </c>
    </row>
    <row r="294" ht="30" spans="1:42">
      <c r="A294" s="179"/>
      <c r="B294" s="178"/>
      <c r="C294" s="86"/>
      <c r="D294" s="82"/>
      <c r="E294" s="82"/>
      <c r="F294" s="82"/>
      <c r="G294" s="82"/>
      <c r="H294" s="87"/>
      <c r="I294" s="87"/>
      <c r="J294" s="82"/>
      <c r="K294" s="82"/>
      <c r="L294" s="87"/>
      <c r="M294" s="87"/>
      <c r="N294" s="87"/>
      <c r="O294" s="82"/>
      <c r="P294" s="82"/>
      <c r="Q294" s="82"/>
      <c r="R294" s="82"/>
      <c r="S294" s="85">
        <v>4</v>
      </c>
      <c r="T294" s="85">
        <v>4</v>
      </c>
      <c r="U294" s="85">
        <v>4</v>
      </c>
      <c r="V294" s="82"/>
      <c r="W294" s="87"/>
      <c r="AI294" s="25"/>
      <c r="AJ294" s="25"/>
      <c r="AK294" s="25"/>
      <c r="AL294" s="25"/>
      <c r="AM294" s="25"/>
      <c r="AN294" s="25"/>
      <c r="AO294" s="25"/>
      <c r="AP294" s="25"/>
    </row>
    <row r="295" ht="30" spans="1:42">
      <c r="A295" s="179"/>
      <c r="B295" s="178"/>
      <c r="C295" s="86"/>
      <c r="D295" s="82"/>
      <c r="E295" s="82"/>
      <c r="F295" s="82"/>
      <c r="G295" s="82"/>
      <c r="H295" s="87"/>
      <c r="I295" s="87"/>
      <c r="J295" s="82"/>
      <c r="K295" s="82"/>
      <c r="L295" s="87"/>
      <c r="M295" s="87"/>
      <c r="N295" s="87"/>
      <c r="O295" s="82"/>
      <c r="P295" s="82"/>
      <c r="Q295" s="82"/>
      <c r="R295" s="82"/>
      <c r="S295" s="85">
        <v>4</v>
      </c>
      <c r="T295" s="85">
        <v>4</v>
      </c>
      <c r="U295" s="85">
        <v>4</v>
      </c>
      <c r="V295" s="82"/>
      <c r="W295" s="87"/>
      <c r="AI295" s="25"/>
      <c r="AJ295" s="25"/>
      <c r="AK295" s="25"/>
      <c r="AL295" s="25"/>
      <c r="AM295" s="25"/>
      <c r="AN295" s="25"/>
      <c r="AO295" s="25"/>
      <c r="AP295" s="25"/>
    </row>
  </sheetData>
  <autoFilter xmlns:etc="http://www.wps.cn/officeDocument/2017/etCustomData" ref="A1:AQ295" etc:filterBottomFollowUsedRange="0">
    <extLst/>
  </autoFilter>
  <mergeCells count="1058">
    <mergeCell ref="A1:AI1"/>
    <mergeCell ref="AL1:AM1"/>
    <mergeCell ref="A2:AI2"/>
    <mergeCell ref="AJ2:AL2"/>
    <mergeCell ref="AM2:AN2"/>
    <mergeCell ref="AK3:AL3"/>
    <mergeCell ref="A5:A6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6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5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93:A295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C3:C4"/>
    <mergeCell ref="C5:C7"/>
    <mergeCell ref="C194:C196"/>
    <mergeCell ref="C224:C226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I185:AI187"/>
    <mergeCell ref="AI188:AI190"/>
    <mergeCell ref="AI191:AI193"/>
    <mergeCell ref="AI194:AI196"/>
    <mergeCell ref="AI197:AI199"/>
    <mergeCell ref="AI200:AI202"/>
    <mergeCell ref="AI203:AI205"/>
    <mergeCell ref="AI206:AI208"/>
    <mergeCell ref="AI209:AI211"/>
    <mergeCell ref="AI212:AI214"/>
    <mergeCell ref="AI215:AI217"/>
    <mergeCell ref="AI218:AI220"/>
    <mergeCell ref="AI221:AI223"/>
    <mergeCell ref="AI224:AI226"/>
    <mergeCell ref="AI227:AI229"/>
    <mergeCell ref="AI230:AI232"/>
    <mergeCell ref="AI233:AI235"/>
    <mergeCell ref="AI236:AI238"/>
    <mergeCell ref="AI239:AI241"/>
    <mergeCell ref="AI242:AI244"/>
    <mergeCell ref="AI245:AI247"/>
    <mergeCell ref="AI248:AI250"/>
    <mergeCell ref="AI251:AI253"/>
    <mergeCell ref="AI254:AI256"/>
    <mergeCell ref="AI257:AI259"/>
    <mergeCell ref="AI260:AI262"/>
    <mergeCell ref="AI263:AI265"/>
    <mergeCell ref="AI266:AI268"/>
    <mergeCell ref="AI269:AI271"/>
    <mergeCell ref="AI272:AI274"/>
    <mergeCell ref="AI275:AI277"/>
    <mergeCell ref="AI278:AI280"/>
    <mergeCell ref="AI281:AI283"/>
    <mergeCell ref="AI284:AI286"/>
    <mergeCell ref="AI287:AI289"/>
    <mergeCell ref="AI290:AI292"/>
    <mergeCell ref="AI293:AI295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J185:AJ187"/>
    <mergeCell ref="AJ188:AJ190"/>
    <mergeCell ref="AJ191:AJ193"/>
    <mergeCell ref="AJ194:AJ196"/>
    <mergeCell ref="AJ197:AJ199"/>
    <mergeCell ref="AJ200:AJ202"/>
    <mergeCell ref="AJ203:AJ205"/>
    <mergeCell ref="AJ206:AJ208"/>
    <mergeCell ref="AJ209:AJ211"/>
    <mergeCell ref="AJ212:AJ214"/>
    <mergeCell ref="AJ215:AJ217"/>
    <mergeCell ref="AJ218:AJ220"/>
    <mergeCell ref="AJ221:AJ223"/>
    <mergeCell ref="AJ224:AJ226"/>
    <mergeCell ref="AJ227:AJ229"/>
    <mergeCell ref="AJ230:AJ232"/>
    <mergeCell ref="AJ233:AJ235"/>
    <mergeCell ref="AJ236:AJ238"/>
    <mergeCell ref="AJ239:AJ241"/>
    <mergeCell ref="AJ242:AJ244"/>
    <mergeCell ref="AJ245:AJ247"/>
    <mergeCell ref="AJ248:AJ250"/>
    <mergeCell ref="AJ251:AJ253"/>
    <mergeCell ref="AJ254:AJ256"/>
    <mergeCell ref="AJ257:AJ259"/>
    <mergeCell ref="AJ260:AJ262"/>
    <mergeCell ref="AJ263:AJ265"/>
    <mergeCell ref="AJ266:AJ268"/>
    <mergeCell ref="AJ269:AJ271"/>
    <mergeCell ref="AJ272:AJ274"/>
    <mergeCell ref="AJ275:AJ277"/>
    <mergeCell ref="AJ278:AJ280"/>
    <mergeCell ref="AJ281:AJ283"/>
    <mergeCell ref="AJ284:AJ286"/>
    <mergeCell ref="AJ287:AJ289"/>
    <mergeCell ref="AJ290:AJ292"/>
    <mergeCell ref="AJ293:AJ295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K185:AK187"/>
    <mergeCell ref="AK188:AK190"/>
    <mergeCell ref="AK191:AK193"/>
    <mergeCell ref="AK194:AK196"/>
    <mergeCell ref="AK197:AK199"/>
    <mergeCell ref="AK200:AK202"/>
    <mergeCell ref="AK203:AK205"/>
    <mergeCell ref="AK206:AK208"/>
    <mergeCell ref="AK209:AK211"/>
    <mergeCell ref="AK212:AK214"/>
    <mergeCell ref="AK215:AK217"/>
    <mergeCell ref="AK218:AK220"/>
    <mergeCell ref="AK221:AK223"/>
    <mergeCell ref="AK224:AK226"/>
    <mergeCell ref="AK227:AK229"/>
    <mergeCell ref="AK230:AK232"/>
    <mergeCell ref="AK233:AK235"/>
    <mergeCell ref="AK236:AK238"/>
    <mergeCell ref="AK239:AK241"/>
    <mergeCell ref="AK242:AK244"/>
    <mergeCell ref="AK245:AK247"/>
    <mergeCell ref="AK248:AK250"/>
    <mergeCell ref="AK251:AK253"/>
    <mergeCell ref="AK254:AK256"/>
    <mergeCell ref="AK257:AK259"/>
    <mergeCell ref="AK260:AK262"/>
    <mergeCell ref="AK263:AK265"/>
    <mergeCell ref="AK266:AK268"/>
    <mergeCell ref="AK269:AK271"/>
    <mergeCell ref="AK272:AK274"/>
    <mergeCell ref="AK275:AK277"/>
    <mergeCell ref="AK278:AK280"/>
    <mergeCell ref="AK281:AK283"/>
    <mergeCell ref="AK284:AK286"/>
    <mergeCell ref="AK287:AK289"/>
    <mergeCell ref="AK290:AK292"/>
    <mergeCell ref="AK293:AK295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L215:AL217"/>
    <mergeCell ref="AL218:AL220"/>
    <mergeCell ref="AL221:AL223"/>
    <mergeCell ref="AL224:AL226"/>
    <mergeCell ref="AL227:AL229"/>
    <mergeCell ref="AL230:AL232"/>
    <mergeCell ref="AL233:AL235"/>
    <mergeCell ref="AL236:AL238"/>
    <mergeCell ref="AL239:AL241"/>
    <mergeCell ref="AL242:AL244"/>
    <mergeCell ref="AL245:AL247"/>
    <mergeCell ref="AL248:AL250"/>
    <mergeCell ref="AL251:AL253"/>
    <mergeCell ref="AL254:AL256"/>
    <mergeCell ref="AL257:AL259"/>
    <mergeCell ref="AL260:AL262"/>
    <mergeCell ref="AL263:AL265"/>
    <mergeCell ref="AL266:AL268"/>
    <mergeCell ref="AL269:AL271"/>
    <mergeCell ref="AL272:AL274"/>
    <mergeCell ref="AL275:AL277"/>
    <mergeCell ref="AL278:AL280"/>
    <mergeCell ref="AL281:AL283"/>
    <mergeCell ref="AL284:AL286"/>
    <mergeCell ref="AL287:AL289"/>
    <mergeCell ref="AL290:AL292"/>
    <mergeCell ref="AL293:AL295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M215:AM217"/>
    <mergeCell ref="AM218:AM220"/>
    <mergeCell ref="AM221:AM223"/>
    <mergeCell ref="AM224:AM226"/>
    <mergeCell ref="AM227:AM229"/>
    <mergeCell ref="AM230:AM232"/>
    <mergeCell ref="AM233:AM235"/>
    <mergeCell ref="AM236:AM238"/>
    <mergeCell ref="AM239:AM241"/>
    <mergeCell ref="AM242:AM244"/>
    <mergeCell ref="AM245:AM247"/>
    <mergeCell ref="AM248:AM250"/>
    <mergeCell ref="AM251:AM253"/>
    <mergeCell ref="AM254:AM256"/>
    <mergeCell ref="AM257:AM259"/>
    <mergeCell ref="AM260:AM262"/>
    <mergeCell ref="AM263:AM265"/>
    <mergeCell ref="AM266:AM268"/>
    <mergeCell ref="AM269:AM271"/>
    <mergeCell ref="AM272:AM274"/>
    <mergeCell ref="AM275:AM277"/>
    <mergeCell ref="AM278:AM280"/>
    <mergeCell ref="AM281:AM283"/>
    <mergeCell ref="AM284:AM286"/>
    <mergeCell ref="AM287:AM289"/>
    <mergeCell ref="AM290:AM292"/>
    <mergeCell ref="AM293:AM295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N215:AN217"/>
    <mergeCell ref="AN218:AN220"/>
    <mergeCell ref="AN221:AN223"/>
    <mergeCell ref="AN224:AN226"/>
    <mergeCell ref="AN227:AN229"/>
    <mergeCell ref="AN230:AN232"/>
    <mergeCell ref="AN233:AN235"/>
    <mergeCell ref="AN236:AN238"/>
    <mergeCell ref="AN239:AN241"/>
    <mergeCell ref="AN242:AN244"/>
    <mergeCell ref="AN245:AN247"/>
    <mergeCell ref="AN248:AN250"/>
    <mergeCell ref="AN251:AN253"/>
    <mergeCell ref="AN254:AN256"/>
    <mergeCell ref="AN257:AN259"/>
    <mergeCell ref="AN260:AN262"/>
    <mergeCell ref="AN263:AN265"/>
    <mergeCell ref="AN266:AN268"/>
    <mergeCell ref="AN269:AN271"/>
    <mergeCell ref="AN272:AN274"/>
    <mergeCell ref="AN275:AN277"/>
    <mergeCell ref="AN278:AN280"/>
    <mergeCell ref="AN281:AN283"/>
    <mergeCell ref="AN284:AN286"/>
    <mergeCell ref="AN287:AN289"/>
    <mergeCell ref="AN290:AN292"/>
    <mergeCell ref="AN293:AN295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O215:AO217"/>
    <mergeCell ref="AO218:AO220"/>
    <mergeCell ref="AO221:AO223"/>
    <mergeCell ref="AO224:AO226"/>
    <mergeCell ref="AO227:AO229"/>
    <mergeCell ref="AO230:AO232"/>
    <mergeCell ref="AO233:AO235"/>
    <mergeCell ref="AO236:AO238"/>
    <mergeCell ref="AO239:AO241"/>
    <mergeCell ref="AO242:AO244"/>
    <mergeCell ref="AO245:AO247"/>
    <mergeCell ref="AO248:AO250"/>
    <mergeCell ref="AO251:AO253"/>
    <mergeCell ref="AO254:AO256"/>
    <mergeCell ref="AO257:AO259"/>
    <mergeCell ref="AO260:AO262"/>
    <mergeCell ref="AO263:AO265"/>
    <mergeCell ref="AO266:AO268"/>
    <mergeCell ref="AO269:AO271"/>
    <mergeCell ref="AO272:AO274"/>
    <mergeCell ref="AO275:AO277"/>
    <mergeCell ref="AO278:AO280"/>
    <mergeCell ref="AO281:AO283"/>
    <mergeCell ref="AO284:AO286"/>
    <mergeCell ref="AO287:AO289"/>
    <mergeCell ref="AO290:AO292"/>
    <mergeCell ref="AO293:AO295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P215:AP217"/>
    <mergeCell ref="AP218:AP220"/>
    <mergeCell ref="AP221:AP223"/>
    <mergeCell ref="AP224:AP226"/>
    <mergeCell ref="AP227:AP229"/>
    <mergeCell ref="AP230:AP232"/>
    <mergeCell ref="AP233:AP235"/>
    <mergeCell ref="AP236:AP238"/>
    <mergeCell ref="AP239:AP241"/>
    <mergeCell ref="AP242:AP244"/>
    <mergeCell ref="AP245:AP247"/>
    <mergeCell ref="AP248:AP250"/>
    <mergeCell ref="AP251:AP253"/>
    <mergeCell ref="AP254:AP256"/>
    <mergeCell ref="AP257:AP259"/>
    <mergeCell ref="AP260:AP262"/>
    <mergeCell ref="AP263:AP265"/>
    <mergeCell ref="AP266:AP268"/>
    <mergeCell ref="AP269:AP271"/>
    <mergeCell ref="AP272:AP274"/>
    <mergeCell ref="AP275:AP277"/>
    <mergeCell ref="AP278:AP280"/>
    <mergeCell ref="AP281:AP283"/>
    <mergeCell ref="AP284:AP286"/>
    <mergeCell ref="AP287:AP289"/>
    <mergeCell ref="AP290:AP292"/>
    <mergeCell ref="AP293:AP295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Q140:AQ142"/>
    <mergeCell ref="AQ143:AQ145"/>
    <mergeCell ref="AQ146:AQ148"/>
    <mergeCell ref="AQ149:AQ151"/>
    <mergeCell ref="AQ152:AQ154"/>
    <mergeCell ref="AQ155:AQ157"/>
    <mergeCell ref="AQ158:AQ160"/>
    <mergeCell ref="AQ161:AQ163"/>
    <mergeCell ref="AQ164:AQ166"/>
    <mergeCell ref="AQ167:AQ169"/>
    <mergeCell ref="AQ170:AQ172"/>
    <mergeCell ref="AQ173:AQ175"/>
    <mergeCell ref="AQ176:AQ178"/>
    <mergeCell ref="AQ179:AQ181"/>
    <mergeCell ref="AQ182:AQ184"/>
    <mergeCell ref="AQ185:AQ187"/>
    <mergeCell ref="AQ188:AQ190"/>
    <mergeCell ref="AQ191:AQ193"/>
    <mergeCell ref="AQ194:AQ196"/>
    <mergeCell ref="AQ197:AQ199"/>
    <mergeCell ref="AQ200:AQ202"/>
    <mergeCell ref="AQ203:AQ205"/>
    <mergeCell ref="AQ206:AQ208"/>
    <mergeCell ref="AQ209:AQ211"/>
    <mergeCell ref="AQ212:AQ214"/>
  </mergeCells>
  <conditionalFormatting sqref="A59">
    <cfRule type="duplicateValues" dxfId="0" priority="43"/>
  </conditionalFormatting>
  <conditionalFormatting sqref="A62">
    <cfRule type="duplicateValues" dxfId="0" priority="42"/>
  </conditionalFormatting>
  <conditionalFormatting sqref="A83">
    <cfRule type="duplicateValues" dxfId="1" priority="39"/>
  </conditionalFormatting>
  <conditionalFormatting sqref="A86">
    <cfRule type="duplicateValues" dxfId="1" priority="38"/>
  </conditionalFormatting>
  <conditionalFormatting sqref="A89">
    <cfRule type="duplicateValues" dxfId="1" priority="37"/>
  </conditionalFormatting>
  <conditionalFormatting sqref="A92">
    <cfRule type="duplicateValues" dxfId="1" priority="36"/>
  </conditionalFormatting>
  <conditionalFormatting sqref="A95">
    <cfRule type="duplicateValues" dxfId="1" priority="35"/>
  </conditionalFormatting>
  <conditionalFormatting sqref="A98">
    <cfRule type="duplicateValues" dxfId="1" priority="34"/>
  </conditionalFormatting>
  <conditionalFormatting sqref="A101">
    <cfRule type="duplicateValues" dxfId="1" priority="33"/>
  </conditionalFormatting>
  <conditionalFormatting sqref="A104">
    <cfRule type="duplicateValues" dxfId="1" priority="32"/>
  </conditionalFormatting>
  <conditionalFormatting sqref="A107">
    <cfRule type="duplicateValues" dxfId="1" priority="31"/>
  </conditionalFormatting>
  <conditionalFormatting sqref="A110">
    <cfRule type="duplicateValues" dxfId="1" priority="30"/>
  </conditionalFormatting>
  <conditionalFormatting sqref="A170">
    <cfRule type="duplicateValues" dxfId="1" priority="27"/>
  </conditionalFormatting>
  <conditionalFormatting sqref="A173">
    <cfRule type="duplicateValues" dxfId="1" priority="26"/>
  </conditionalFormatting>
  <conditionalFormatting sqref="A176">
    <cfRule type="duplicateValues" dxfId="1" priority="28"/>
  </conditionalFormatting>
  <conditionalFormatting sqref="A179">
    <cfRule type="duplicateValues" dxfId="1" priority="25"/>
  </conditionalFormatting>
  <conditionalFormatting sqref="A191">
    <cfRule type="duplicateValues" dxfId="1" priority="14"/>
  </conditionalFormatting>
  <conditionalFormatting sqref="A206">
    <cfRule type="duplicateValues" dxfId="0" priority="21"/>
  </conditionalFormatting>
  <conditionalFormatting sqref="A215">
    <cfRule type="duplicateValues" dxfId="0" priority="20"/>
  </conditionalFormatting>
  <conditionalFormatting sqref="A233">
    <cfRule type="duplicateValues" dxfId="0" priority="13"/>
  </conditionalFormatting>
  <conditionalFormatting sqref="A251">
    <cfRule type="duplicateValues" dxfId="0" priority="9"/>
  </conditionalFormatting>
  <conditionalFormatting sqref="A287">
    <cfRule type="duplicateValues" dxfId="0" priority="3"/>
  </conditionalFormatting>
  <conditionalFormatting sqref="A1:A4">
    <cfRule type="duplicateValues" priority="476"/>
  </conditionalFormatting>
  <conditionalFormatting sqref="A74:A82">
    <cfRule type="duplicateValues" dxfId="0" priority="40"/>
  </conditionalFormatting>
  <conditionalFormatting sqref="A182:A184">
    <cfRule type="duplicateValues" dxfId="1" priority="24"/>
  </conditionalFormatting>
  <conditionalFormatting sqref="A185:A187">
    <cfRule type="duplicateValues" dxfId="1" priority="23"/>
  </conditionalFormatting>
  <conditionalFormatting sqref="A188:A190">
    <cfRule type="duplicateValues" dxfId="1" priority="22"/>
  </conditionalFormatting>
  <conditionalFormatting sqref="A218:A220">
    <cfRule type="duplicateValues" dxfId="0" priority="19"/>
  </conditionalFormatting>
  <conditionalFormatting sqref="A230:A232">
    <cfRule type="duplicateValues" dxfId="0" priority="17"/>
  </conditionalFormatting>
  <conditionalFormatting sqref="A233:A235">
    <cfRule type="duplicateValues" dxfId="0" priority="12"/>
  </conditionalFormatting>
  <conditionalFormatting sqref="A236:A238">
    <cfRule type="duplicateValues" dxfId="0" priority="11"/>
  </conditionalFormatting>
  <conditionalFormatting sqref="A251:A253">
    <cfRule type="duplicateValues" dxfId="0" priority="8"/>
  </conditionalFormatting>
  <conditionalFormatting sqref="A254:A262">
    <cfRule type="duplicateValues" dxfId="0" priority="6"/>
  </conditionalFormatting>
  <conditionalFormatting sqref="A1:A4 A293:A1048576">
    <cfRule type="duplicateValues" dxfId="0" priority="208"/>
  </conditionalFormatting>
  <conditionalFormatting sqref="A5:A7 A8:A19 A20:A22 A23:A25 A26:A40 A41:A43 A44:A46 A47:A49 A50:A58 A59:A64 A65:A67 A68:A70 A71:A73 A74:A82 A83:A115 A116:A121 A122:A136 A137:A139 A140:A145 A146:A160 A161:A166 A167:A181 A182:A184 A185:A187 A188:A190 A191:A193 A194:A196 A197:A205 A206:A208 A209:A214 A215:A217 A218:A223 A224:A229 A230:A232 A233:A235 A236:A238 A239:A244 A245:A247 A248:A250 A251:A253 A254:A262 A263:A265 A266:A268 A269:A280 A281:A286 A287:A292">
    <cfRule type="duplicateValues" dxfId="0" priority="2"/>
  </conditionalFormatting>
  <conditionalFormatting sqref="A50:A58 A59:A64 A65:A67 A68:A70 A71:A73 A74:A82 A83:A115 A116:A121 A122:A136 A137:A139 A140:A145 A146:A160 A161:A166 A167:A181 A182:A184 A185:A187 A188:A190 A197:A205 A206:A208 A209:A214 A215:A217 A218:A223 A224:A229 A230:A232 A269:A280 A281:A286 A290:A292">
    <cfRule type="duplicateValues" dxfId="0" priority="15"/>
  </conditionalFormatting>
  <conditionalFormatting sqref="A65:A67 A68:A70 A71:A73">
    <cfRule type="duplicateValues" dxfId="0" priority="41"/>
  </conditionalFormatting>
  <conditionalFormatting sqref="A161:A166 A167:A169">
    <cfRule type="duplicateValues" dxfId="0" priority="29"/>
  </conditionalFormatting>
  <conditionalFormatting sqref="A203:A205 A206:A208 A209:A214 A215:A217 A218:A223 A224:A229 A230:A232">
    <cfRule type="duplicateValues" dxfId="0" priority="16"/>
  </conditionalFormatting>
  <conditionalFormatting sqref="A221:A223 A224:A229">
    <cfRule type="duplicateValues" dxfId="0" priority="18"/>
  </conditionalFormatting>
  <conditionalFormatting sqref="A239:A244 A245:A247 A248:A250">
    <cfRule type="duplicateValues" dxfId="0" priority="10"/>
  </conditionalFormatting>
  <conditionalFormatting sqref="A254 A257 A260">
    <cfRule type="duplicateValues" dxfId="0" priority="7"/>
  </conditionalFormatting>
  <conditionalFormatting sqref="A263:A265 A266:A268">
    <cfRule type="duplicateValues" dxfId="0" priority="5"/>
  </conditionalFormatting>
  <conditionalFormatting sqref="A269:A280 A281:A286 A290:A292">
    <cfRule type="duplicateValues" dxfId="0" priority="44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4"/>
  <sheetViews>
    <sheetView zoomScale="130" zoomScaleNormal="130" topLeftCell="A55" workbookViewId="0">
      <selection activeCell="C68" sqref="C68"/>
    </sheetView>
  </sheetViews>
  <sheetFormatPr defaultColWidth="8.88333333333333" defaultRowHeight="13.5" outlineLevelCol="6"/>
  <cols>
    <col min="1" max="1" width="5.55833333333333" customWidth="1"/>
    <col min="2" max="2" width="7.55833333333333" customWidth="1"/>
    <col min="3" max="3" width="31.8833333333333" customWidth="1"/>
    <col min="4" max="4" width="7.55833333333333" customWidth="1"/>
    <col min="5" max="5" width="10.9583333333333" customWidth="1"/>
    <col min="7" max="7" width="6.55833333333333" customWidth="1"/>
  </cols>
  <sheetData>
    <row r="1" spans="1:7">
      <c r="A1" s="2" t="s">
        <v>1</v>
      </c>
      <c r="B1" s="2" t="s">
        <v>3</v>
      </c>
      <c r="C1" s="2" t="s">
        <v>171</v>
      </c>
      <c r="D1" s="2" t="s">
        <v>172</v>
      </c>
      <c r="E1" s="2" t="s">
        <v>173</v>
      </c>
      <c r="F1" s="2"/>
      <c r="G1" s="2"/>
    </row>
    <row r="2" spans="1:7">
      <c r="A2" s="2"/>
      <c r="B2" s="4" t="s">
        <v>55</v>
      </c>
      <c r="C2" s="4" t="s">
        <v>174</v>
      </c>
      <c r="D2" s="4">
        <v>-70</v>
      </c>
      <c r="E2" s="4">
        <v>-20</v>
      </c>
      <c r="F2" s="2"/>
      <c r="G2" s="2">
        <f>VLOOKUP(B2,劳务费!$C$3:L103,10,0)</f>
        <v>-70</v>
      </c>
    </row>
    <row r="3" ht="14.25" spans="1:7">
      <c r="A3" s="2"/>
      <c r="B3" s="5" t="s">
        <v>55</v>
      </c>
      <c r="C3" s="5" t="s">
        <v>175</v>
      </c>
      <c r="D3" s="2"/>
      <c r="E3" s="2">
        <v>-50</v>
      </c>
      <c r="F3" s="2"/>
      <c r="G3" s="2">
        <f>VLOOKUP(B3,劳务费!$C$3:L103,10,0)</f>
        <v>-70</v>
      </c>
    </row>
    <row r="4" spans="1:7">
      <c r="A4" s="2"/>
      <c r="B4" s="2" t="s">
        <v>83</v>
      </c>
      <c r="C4" s="2" t="s">
        <v>176</v>
      </c>
      <c r="D4" s="2">
        <v>300</v>
      </c>
      <c r="E4" s="2">
        <v>300</v>
      </c>
      <c r="F4" s="2"/>
      <c r="G4" s="2">
        <f>VLOOKUP(B4,劳务费!$C$3:L103,10,0)</f>
        <v>300</v>
      </c>
    </row>
    <row r="5" spans="1:7">
      <c r="A5" s="2"/>
      <c r="B5" s="2" t="s">
        <v>114</v>
      </c>
      <c r="C5" s="2" t="s">
        <v>176</v>
      </c>
      <c r="D5" s="2">
        <v>140</v>
      </c>
      <c r="E5" s="2">
        <v>140</v>
      </c>
      <c r="F5" s="2"/>
      <c r="G5" s="2">
        <f>VLOOKUP(B5,劳务费!$C$3:L103,10,0)</f>
        <v>140</v>
      </c>
    </row>
    <row r="6" spans="1:7">
      <c r="A6" s="2"/>
      <c r="B6" s="4" t="s">
        <v>92</v>
      </c>
      <c r="C6" s="4" t="s">
        <v>176</v>
      </c>
      <c r="D6" s="2">
        <v>240</v>
      </c>
      <c r="E6" s="2">
        <v>240</v>
      </c>
      <c r="F6" s="2"/>
      <c r="G6" s="2">
        <f>VLOOKUP(B6,劳务费!$C$3:L103,10,0)</f>
        <v>240</v>
      </c>
    </row>
    <row r="7" spans="1:7">
      <c r="A7" s="2"/>
      <c r="B7" s="4" t="s">
        <v>81</v>
      </c>
      <c r="C7" s="4" t="s">
        <v>177</v>
      </c>
      <c r="D7" s="4">
        <v>-20</v>
      </c>
      <c r="E7" s="4">
        <v>-20</v>
      </c>
      <c r="F7" s="2"/>
      <c r="G7" s="2">
        <f>VLOOKUP(B7,劳务费!$C$3:L103,10,0)</f>
        <v>-20</v>
      </c>
    </row>
    <row r="8" spans="1:7">
      <c r="A8" s="2"/>
      <c r="B8" s="1" t="s">
        <v>61</v>
      </c>
      <c r="C8" s="4" t="s">
        <v>176</v>
      </c>
      <c r="D8" s="2">
        <v>300</v>
      </c>
      <c r="E8" s="2">
        <v>300</v>
      </c>
      <c r="F8" s="2"/>
      <c r="G8" s="2">
        <f>VLOOKUP(B8,劳务费!$C$3:L103,10,0)</f>
        <v>300</v>
      </c>
    </row>
    <row r="9" spans="1:7">
      <c r="A9" s="2"/>
      <c r="B9" s="4" t="s">
        <v>56</v>
      </c>
      <c r="C9" s="4" t="s">
        <v>176</v>
      </c>
      <c r="D9" s="2">
        <v>120</v>
      </c>
      <c r="E9" s="2">
        <v>120</v>
      </c>
      <c r="F9" s="4"/>
      <c r="G9" s="2">
        <f>VLOOKUP(B9,劳务费!$C$3:L104,10,0)</f>
        <v>120</v>
      </c>
    </row>
    <row r="10" spans="1:7">
      <c r="A10" s="2"/>
      <c r="B10" s="4" t="s">
        <v>103</v>
      </c>
      <c r="C10" s="4" t="s">
        <v>176</v>
      </c>
      <c r="D10" s="4">
        <v>40</v>
      </c>
      <c r="E10" s="4">
        <v>40</v>
      </c>
      <c r="F10" s="4"/>
      <c r="G10" s="2">
        <f>VLOOKUP(B10,劳务费!$C$3:L105,10,0)</f>
        <v>40</v>
      </c>
    </row>
    <row r="11" spans="1:7">
      <c r="A11" s="2"/>
      <c r="B11" s="2" t="s">
        <v>49</v>
      </c>
      <c r="C11" s="2" t="s">
        <v>176</v>
      </c>
      <c r="D11" s="2">
        <v>120</v>
      </c>
      <c r="E11" s="2">
        <v>20</v>
      </c>
      <c r="F11" s="2"/>
      <c r="G11" s="2">
        <f>VLOOKUP(B11,劳务费!$C$3:L106,10,0)</f>
        <v>120</v>
      </c>
    </row>
    <row r="12" spans="1:7">
      <c r="A12" s="2"/>
      <c r="B12" s="4" t="s">
        <v>126</v>
      </c>
      <c r="C12" s="4" t="s">
        <v>178</v>
      </c>
      <c r="D12" s="4">
        <v>-110</v>
      </c>
      <c r="E12" s="4">
        <v>-60</v>
      </c>
      <c r="F12" s="2"/>
      <c r="G12" s="2">
        <f>VLOOKUP(B12,劳务费!$C$3:L101,10,0)</f>
        <v>-110</v>
      </c>
    </row>
    <row r="13" spans="1:7">
      <c r="A13" s="2"/>
      <c r="B13" s="2" t="s">
        <v>126</v>
      </c>
      <c r="C13" s="4" t="s">
        <v>179</v>
      </c>
      <c r="D13" s="2"/>
      <c r="E13" s="2">
        <v>-50</v>
      </c>
      <c r="F13" s="2"/>
      <c r="G13" s="2">
        <f>VLOOKUP(B13,劳务费!$C$3:L107,10,0)</f>
        <v>-110</v>
      </c>
    </row>
    <row r="14" spans="1:7">
      <c r="A14" s="2"/>
      <c r="B14" s="2" t="s">
        <v>71</v>
      </c>
      <c r="C14" s="4" t="s">
        <v>180</v>
      </c>
      <c r="D14" s="2">
        <v>-20</v>
      </c>
      <c r="E14" s="2">
        <v>-20</v>
      </c>
      <c r="F14" s="2"/>
      <c r="G14" s="2">
        <f>VLOOKUP(B14,劳务费!$C$3:L108,10,0)</f>
        <v>-20</v>
      </c>
    </row>
    <row r="15" spans="1:7">
      <c r="A15" s="2"/>
      <c r="B15" s="2" t="s">
        <v>112</v>
      </c>
      <c r="C15" s="4" t="s">
        <v>176</v>
      </c>
      <c r="D15" s="2">
        <v>20</v>
      </c>
      <c r="E15" s="2">
        <v>20</v>
      </c>
      <c r="F15" s="2"/>
      <c r="G15" s="2">
        <f>VLOOKUP(B15,劳务费!$C$3:L109,10,0)</f>
        <v>20</v>
      </c>
    </row>
    <row r="16" ht="16.5" spans="1:7">
      <c r="A16" s="2"/>
      <c r="B16" s="6" t="s">
        <v>110</v>
      </c>
      <c r="C16" s="4" t="s">
        <v>176</v>
      </c>
      <c r="D16" s="4">
        <v>80</v>
      </c>
      <c r="E16" s="4">
        <v>80</v>
      </c>
      <c r="F16" s="4"/>
      <c r="G16" s="2">
        <f>VLOOKUP(B16,劳务费!$C$3:L110,10,0)</f>
        <v>80</v>
      </c>
    </row>
    <row r="17" spans="1:7">
      <c r="A17" s="2"/>
      <c r="B17" s="2" t="s">
        <v>90</v>
      </c>
      <c r="C17" s="2" t="s">
        <v>176</v>
      </c>
      <c r="D17" s="2">
        <v>300</v>
      </c>
      <c r="E17" s="2">
        <v>300</v>
      </c>
      <c r="F17" s="2"/>
      <c r="G17" s="2">
        <f>VLOOKUP(B17,劳务费!$C$3:L111,10,0)</f>
        <v>300</v>
      </c>
    </row>
    <row r="18" spans="1:7">
      <c r="A18" s="2"/>
      <c r="B18" s="4" t="s">
        <v>19</v>
      </c>
      <c r="C18" s="4" t="s">
        <v>176</v>
      </c>
      <c r="D18" s="4">
        <v>270</v>
      </c>
      <c r="E18" s="4">
        <v>270</v>
      </c>
      <c r="F18" s="4"/>
      <c r="G18" s="2">
        <f>VLOOKUP(B18,劳务费!$C$3:L112,10,0)</f>
        <v>270</v>
      </c>
    </row>
    <row r="19" spans="1:7">
      <c r="A19" s="2"/>
      <c r="B19" s="4" t="s">
        <v>38</v>
      </c>
      <c r="C19" s="4" t="s">
        <v>181</v>
      </c>
      <c r="D19" s="4">
        <v>-60</v>
      </c>
      <c r="E19" s="4">
        <v>-60</v>
      </c>
      <c r="F19" s="2"/>
      <c r="G19" s="2">
        <f>VLOOKUP(B19,劳务费!$C$3:L113,10,0)</f>
        <v>-60</v>
      </c>
    </row>
    <row r="20" spans="1:7">
      <c r="A20" s="2"/>
      <c r="B20" s="2" t="s">
        <v>48</v>
      </c>
      <c r="C20" s="4" t="s">
        <v>176</v>
      </c>
      <c r="D20" s="2">
        <v>300</v>
      </c>
      <c r="E20" s="2">
        <v>300</v>
      </c>
      <c r="F20" s="2"/>
      <c r="G20" s="2">
        <f>VLOOKUP(B20,劳务费!$C$3:L114,10,0)</f>
        <v>300</v>
      </c>
    </row>
    <row r="21" ht="14.25" spans="1:7">
      <c r="A21" s="2"/>
      <c r="B21" s="5" t="s">
        <v>59</v>
      </c>
      <c r="C21" s="5" t="s">
        <v>182</v>
      </c>
      <c r="D21" s="7">
        <v>-70</v>
      </c>
      <c r="E21" s="7">
        <v>-50</v>
      </c>
      <c r="F21" s="2"/>
      <c r="G21" s="2">
        <f>VLOOKUP(B21,劳务费!$C$3:L115,10,0)</f>
        <v>-70</v>
      </c>
    </row>
    <row r="22" spans="1:7">
      <c r="A22" s="2"/>
      <c r="B22" s="4" t="s">
        <v>59</v>
      </c>
      <c r="C22" s="4" t="s">
        <v>183</v>
      </c>
      <c r="D22" s="4"/>
      <c r="E22" s="4">
        <v>-20</v>
      </c>
      <c r="F22" s="2"/>
      <c r="G22" s="2">
        <f>VLOOKUP(B22,劳务费!$C$3:L116,10,0)</f>
        <v>-70</v>
      </c>
    </row>
    <row r="23" ht="16.5" spans="1:7">
      <c r="A23" s="2"/>
      <c r="B23" s="8" t="s">
        <v>59</v>
      </c>
      <c r="C23" s="2" t="s">
        <v>184</v>
      </c>
      <c r="D23" s="7">
        <v>-70</v>
      </c>
      <c r="E23" s="2">
        <v>-50</v>
      </c>
      <c r="F23" s="2"/>
      <c r="G23" s="2">
        <f>VLOOKUP(B23,劳务费!$C$3:L117,10,0)</f>
        <v>-70</v>
      </c>
    </row>
    <row r="24" spans="1:7">
      <c r="A24" s="2"/>
      <c r="B24" s="2" t="s">
        <v>59</v>
      </c>
      <c r="C24" s="4" t="s">
        <v>177</v>
      </c>
      <c r="D24" s="4"/>
      <c r="E24" s="2">
        <v>-20</v>
      </c>
      <c r="F24" s="2"/>
      <c r="G24" s="2">
        <f>VLOOKUP(B24,劳务费!$C$3:L118,10,0)</f>
        <v>-70</v>
      </c>
    </row>
    <row r="25" spans="1:7">
      <c r="A25" s="2"/>
      <c r="B25" s="4" t="s">
        <v>107</v>
      </c>
      <c r="C25" s="4" t="s">
        <v>176</v>
      </c>
      <c r="D25" s="4">
        <v>100</v>
      </c>
      <c r="E25" s="4">
        <v>100</v>
      </c>
      <c r="F25" s="2"/>
      <c r="G25" s="2">
        <f>VLOOKUP(B25,劳务费!$C$3:L119,10,0)</f>
        <v>100</v>
      </c>
    </row>
    <row r="26" spans="1:7">
      <c r="A26" s="2"/>
      <c r="B26" s="4" t="s">
        <v>50</v>
      </c>
      <c r="C26" s="4" t="s">
        <v>176</v>
      </c>
      <c r="D26" s="4">
        <v>300</v>
      </c>
      <c r="E26" s="4">
        <v>300</v>
      </c>
      <c r="F26" s="4"/>
      <c r="G26" s="2">
        <f>VLOOKUP(B26,劳务费!$C$3:L120,10,0)</f>
        <v>300</v>
      </c>
    </row>
    <row r="27" spans="1:7">
      <c r="A27" s="2"/>
      <c r="B27" s="9" t="s">
        <v>82</v>
      </c>
      <c r="C27" s="4" t="s">
        <v>176</v>
      </c>
      <c r="D27" s="2">
        <v>300</v>
      </c>
      <c r="E27" s="2">
        <v>300</v>
      </c>
      <c r="F27" s="2"/>
      <c r="G27" s="2">
        <f>VLOOKUP(B27,劳务费!$C$3:L121,10,0)</f>
        <v>300</v>
      </c>
    </row>
    <row r="28" spans="1:7">
      <c r="A28" s="2"/>
      <c r="B28" s="4" t="s">
        <v>132</v>
      </c>
      <c r="C28" s="4" t="s">
        <v>176</v>
      </c>
      <c r="D28" s="2">
        <v>120</v>
      </c>
      <c r="E28" s="2">
        <v>120</v>
      </c>
      <c r="F28" s="4"/>
      <c r="G28" s="2">
        <f>VLOOKUP(B28,劳务费!$C$3:L122,10,0)</f>
        <v>120</v>
      </c>
    </row>
    <row r="29" spans="1:7">
      <c r="A29" s="2"/>
      <c r="B29" s="10" t="s">
        <v>105</v>
      </c>
      <c r="C29" s="4" t="s">
        <v>176</v>
      </c>
      <c r="D29" s="11">
        <v>20</v>
      </c>
      <c r="E29" s="11">
        <v>20</v>
      </c>
      <c r="F29" s="2"/>
      <c r="G29" s="2">
        <f>VLOOKUP(B29,劳务费!$C$3:L123,10,0)</f>
        <v>20</v>
      </c>
    </row>
    <row r="30" spans="1:7">
      <c r="A30" s="2"/>
      <c r="B30" s="12" t="s">
        <v>91</v>
      </c>
      <c r="C30" s="4" t="s">
        <v>176</v>
      </c>
      <c r="D30" s="13">
        <v>280</v>
      </c>
      <c r="E30" s="13">
        <v>280</v>
      </c>
      <c r="F30" s="13"/>
      <c r="G30" s="2">
        <f>VLOOKUP(B30,劳务费!$C$3:L124,10,0)</f>
        <v>280</v>
      </c>
    </row>
    <row r="31" spans="1:7">
      <c r="A31" s="2"/>
      <c r="B31" s="4" t="s">
        <v>128</v>
      </c>
      <c r="C31" s="4" t="s">
        <v>185</v>
      </c>
      <c r="D31" s="4">
        <v>-30</v>
      </c>
      <c r="E31" s="4">
        <v>-30</v>
      </c>
      <c r="F31" s="2"/>
      <c r="G31" s="2">
        <f>VLOOKUP(B31,劳务费!$C$3:L102,10,0)</f>
        <v>-30</v>
      </c>
    </row>
    <row r="32" spans="1:7">
      <c r="A32" s="2"/>
      <c r="B32" s="2" t="s">
        <v>46</v>
      </c>
      <c r="C32" s="2" t="s">
        <v>176</v>
      </c>
      <c r="D32" s="2">
        <v>300</v>
      </c>
      <c r="E32" s="2">
        <v>300</v>
      </c>
      <c r="F32" s="2"/>
      <c r="G32" s="2">
        <f>VLOOKUP(B32,劳务费!$C$3:L125,10,0)</f>
        <v>300</v>
      </c>
    </row>
    <row r="33" spans="1:7">
      <c r="A33" s="2"/>
      <c r="B33" s="2" t="s">
        <v>111</v>
      </c>
      <c r="C33" s="2" t="s">
        <v>176</v>
      </c>
      <c r="D33" s="2">
        <v>20</v>
      </c>
      <c r="E33" s="2">
        <v>20</v>
      </c>
      <c r="F33" s="2"/>
      <c r="G33" s="2">
        <f>VLOOKUP(B33,劳务费!$C$3:L126,10,0)</f>
        <v>20</v>
      </c>
    </row>
    <row r="34" ht="14.25" spans="1:7">
      <c r="A34" s="2"/>
      <c r="B34" s="5" t="s">
        <v>97</v>
      </c>
      <c r="C34" s="4" t="s">
        <v>186</v>
      </c>
      <c r="D34" s="7">
        <v>-40</v>
      </c>
      <c r="E34" s="7">
        <v>-20</v>
      </c>
      <c r="F34" s="2"/>
      <c r="G34" s="2">
        <f>VLOOKUP(B34,劳务费!$C$3:L103,10,0)</f>
        <v>-40</v>
      </c>
    </row>
    <row r="35" ht="14.25" spans="1:7">
      <c r="A35" s="2"/>
      <c r="B35" s="5" t="s">
        <v>97</v>
      </c>
      <c r="C35" s="5" t="s">
        <v>187</v>
      </c>
      <c r="D35" s="7"/>
      <c r="E35" s="7">
        <v>-20</v>
      </c>
      <c r="F35" s="2"/>
      <c r="G35" s="2">
        <f>VLOOKUP(B35,劳务费!$C$3:L103,10,0)</f>
        <v>-40</v>
      </c>
    </row>
    <row r="36" spans="1:7">
      <c r="A36" s="2"/>
      <c r="B36" s="2" t="s">
        <v>123</v>
      </c>
      <c r="C36" s="2" t="s">
        <v>187</v>
      </c>
      <c r="D36" s="7">
        <v>-40</v>
      </c>
      <c r="E36" s="2">
        <v>-20</v>
      </c>
      <c r="F36" s="2"/>
      <c r="G36" s="2">
        <f>VLOOKUP(B36,劳务费!$C$3:L103,10,0)</f>
        <v>-40</v>
      </c>
    </row>
    <row r="37" spans="1:7">
      <c r="A37" s="2"/>
      <c r="B37" s="4" t="s">
        <v>123</v>
      </c>
      <c r="C37" s="4" t="s">
        <v>188</v>
      </c>
      <c r="D37" s="7"/>
      <c r="E37" s="4">
        <v>-20</v>
      </c>
      <c r="F37" s="2"/>
      <c r="G37" s="2">
        <f>VLOOKUP(B37,劳务费!$C$3:L103,10,0)</f>
        <v>-40</v>
      </c>
    </row>
    <row r="38" ht="14.25" spans="1:7">
      <c r="A38" s="2"/>
      <c r="B38" s="11" t="s">
        <v>34</v>
      </c>
      <c r="C38" s="5" t="s">
        <v>187</v>
      </c>
      <c r="D38" s="2">
        <v>-20</v>
      </c>
      <c r="E38" s="2">
        <v>-20</v>
      </c>
      <c r="F38" s="2"/>
      <c r="G38" s="2">
        <f>VLOOKUP(B38,劳务费!$C$3:L103,10,0)</f>
        <v>-20</v>
      </c>
    </row>
    <row r="39" spans="1:7">
      <c r="A39" s="2"/>
      <c r="B39" s="2" t="s">
        <v>34</v>
      </c>
      <c r="C39" s="2" t="s">
        <v>189</v>
      </c>
      <c r="D39" s="7">
        <v>-20</v>
      </c>
      <c r="E39" s="7">
        <v>-20</v>
      </c>
      <c r="F39" s="2"/>
      <c r="G39" s="2">
        <f>VLOOKUP(B39,劳务费!$C$3:L103,10,0)</f>
        <v>-20</v>
      </c>
    </row>
    <row r="40" spans="1:7">
      <c r="A40" s="2"/>
      <c r="B40" s="2" t="s">
        <v>58</v>
      </c>
      <c r="C40" s="2" t="s">
        <v>176</v>
      </c>
      <c r="D40" s="2">
        <v>60</v>
      </c>
      <c r="E40" s="2">
        <v>60</v>
      </c>
      <c r="F40" s="2"/>
      <c r="G40" s="2">
        <f>VLOOKUP(B40,劳务费!$C$3:L127,10,0)</f>
        <v>60</v>
      </c>
    </row>
    <row r="41" spans="1:7">
      <c r="A41" s="2"/>
      <c r="B41" s="2" t="s">
        <v>108</v>
      </c>
      <c r="C41" s="2" t="s">
        <v>176</v>
      </c>
      <c r="D41" s="2">
        <v>60</v>
      </c>
      <c r="E41" s="2">
        <v>60</v>
      </c>
      <c r="F41" s="2"/>
      <c r="G41" s="2">
        <f>VLOOKUP(B41,劳务费!$C$3:L128,10,0)</f>
        <v>60</v>
      </c>
    </row>
    <row r="42" spans="1:7">
      <c r="A42" s="2"/>
      <c r="B42" s="2" t="s">
        <v>120</v>
      </c>
      <c r="C42" s="2" t="s">
        <v>185</v>
      </c>
      <c r="D42" s="2">
        <v>-20</v>
      </c>
      <c r="E42" s="2">
        <v>-20</v>
      </c>
      <c r="F42" s="2"/>
      <c r="G42" s="2">
        <f>VLOOKUP(B42,劳务费!$C$3:L103,10,0)</f>
        <v>-20</v>
      </c>
    </row>
    <row r="43" spans="1:7">
      <c r="A43" s="2"/>
      <c r="B43" s="4" t="s">
        <v>94</v>
      </c>
      <c r="C43" s="4" t="s">
        <v>185</v>
      </c>
      <c r="D43" s="4">
        <v>-20</v>
      </c>
      <c r="E43" s="4">
        <v>-20</v>
      </c>
      <c r="F43" s="2"/>
      <c r="G43" s="2">
        <f>VLOOKUP(B43,劳务费!$C$3:L103,10,0)</f>
        <v>-20</v>
      </c>
    </row>
    <row r="44" spans="1:7">
      <c r="A44" s="2"/>
      <c r="B44" s="2" t="s">
        <v>127</v>
      </c>
      <c r="C44" s="2" t="s">
        <v>190</v>
      </c>
      <c r="D44" s="2">
        <v>-50</v>
      </c>
      <c r="E44" s="2">
        <v>-50</v>
      </c>
      <c r="F44" s="2"/>
      <c r="G44" s="2">
        <f>VLOOKUP(B44,劳务费!$C$3:L129,10,0)</f>
        <v>-50</v>
      </c>
    </row>
    <row r="45" spans="1:7">
      <c r="A45" s="2"/>
      <c r="B45" s="2" t="s">
        <v>113</v>
      </c>
      <c r="C45" s="2" t="s">
        <v>176</v>
      </c>
      <c r="D45" s="2">
        <v>140</v>
      </c>
      <c r="E45" s="2">
        <v>140</v>
      </c>
      <c r="F45" s="2"/>
      <c r="G45" s="2">
        <f>VLOOKUP(B45,劳务费!$C$3:L130,10,0)</f>
        <v>140</v>
      </c>
    </row>
    <row r="46" spans="1:7">
      <c r="A46" s="2"/>
      <c r="B46" s="2" t="s">
        <v>63</v>
      </c>
      <c r="C46" s="2" t="s">
        <v>176</v>
      </c>
      <c r="D46" s="2">
        <v>260</v>
      </c>
      <c r="E46" s="2">
        <v>260</v>
      </c>
      <c r="F46" s="2"/>
      <c r="G46" s="2">
        <f>VLOOKUP(B46,劳务费!$C$3:L131,10,0)</f>
        <v>260</v>
      </c>
    </row>
    <row r="47" spans="1:7">
      <c r="A47" s="2"/>
      <c r="B47" s="2" t="s">
        <v>76</v>
      </c>
      <c r="C47" s="2" t="s">
        <v>191</v>
      </c>
      <c r="D47" s="2">
        <v>-30</v>
      </c>
      <c r="E47" s="2">
        <v>-30</v>
      </c>
      <c r="F47" s="2"/>
      <c r="G47" s="2">
        <f>VLOOKUP(B47,劳务费!$C$3:L132,10,0)</f>
        <v>-30</v>
      </c>
    </row>
    <row r="48" spans="1:7">
      <c r="A48" s="2"/>
      <c r="B48" s="2" t="s">
        <v>106</v>
      </c>
      <c r="C48" s="2" t="s">
        <v>176</v>
      </c>
      <c r="D48" s="2">
        <v>40</v>
      </c>
      <c r="E48" s="2">
        <v>40</v>
      </c>
      <c r="F48" s="2"/>
      <c r="G48" s="2">
        <f>VLOOKUP(B48,劳务费!$C$3:L133,10,0)</f>
        <v>40</v>
      </c>
    </row>
    <row r="49" spans="1:7">
      <c r="A49" s="2"/>
      <c r="B49" s="2" t="s">
        <v>64</v>
      </c>
      <c r="C49" s="2" t="s">
        <v>176</v>
      </c>
      <c r="D49" s="2">
        <v>180</v>
      </c>
      <c r="E49" s="2">
        <v>180</v>
      </c>
      <c r="F49" s="2"/>
      <c r="G49" s="2">
        <f>VLOOKUP(B49,劳务费!$C$3:L134,10,0)</f>
        <v>180</v>
      </c>
    </row>
    <row r="50" spans="1:7">
      <c r="A50" s="2"/>
      <c r="B50" s="2" t="s">
        <v>96</v>
      </c>
      <c r="C50" s="2" t="s">
        <v>183</v>
      </c>
      <c r="D50" s="2">
        <v>-80</v>
      </c>
      <c r="E50" s="2">
        <v>-20</v>
      </c>
      <c r="F50" s="2"/>
      <c r="G50" s="2">
        <f>VLOOKUP(B50,劳务费!$C$3:L135,10,0)</f>
        <v>-80</v>
      </c>
    </row>
    <row r="51" spans="1:7">
      <c r="A51" s="2"/>
      <c r="B51" s="2" t="s">
        <v>96</v>
      </c>
      <c r="C51" s="2" t="s">
        <v>184</v>
      </c>
      <c r="D51" s="2"/>
      <c r="E51" s="2">
        <v>-50</v>
      </c>
      <c r="F51" s="2"/>
      <c r="G51" s="2">
        <f>VLOOKUP(B51,劳务费!$C$3:L136,10,0)</f>
        <v>-80</v>
      </c>
    </row>
    <row r="52" spans="1:7">
      <c r="A52" s="2"/>
      <c r="B52" s="2" t="s">
        <v>96</v>
      </c>
      <c r="C52" s="2" t="s">
        <v>177</v>
      </c>
      <c r="D52" s="2"/>
      <c r="E52" s="2">
        <v>-10</v>
      </c>
      <c r="F52" s="2"/>
      <c r="G52" s="2">
        <f>VLOOKUP(B52,劳务费!$C$3:L137,10,0)</f>
        <v>-80</v>
      </c>
    </row>
    <row r="53" spans="1:7">
      <c r="A53" s="2"/>
      <c r="B53" s="2" t="s">
        <v>69</v>
      </c>
      <c r="C53" s="2" t="s">
        <v>176</v>
      </c>
      <c r="D53" s="2">
        <v>240</v>
      </c>
      <c r="E53" s="2">
        <v>240</v>
      </c>
      <c r="F53" s="2"/>
      <c r="G53" s="2">
        <f>VLOOKUP(B53,劳务费!$C$3:L138,10,0)</f>
        <v>240</v>
      </c>
    </row>
    <row r="54" spans="1:7">
      <c r="A54" s="2"/>
      <c r="B54" s="2" t="s">
        <v>78</v>
      </c>
      <c r="C54" s="2" t="s">
        <v>192</v>
      </c>
      <c r="D54" s="2">
        <v>-10</v>
      </c>
      <c r="E54" s="2">
        <v>-10</v>
      </c>
      <c r="F54" s="2"/>
      <c r="G54" s="2">
        <f>VLOOKUP(B54,劳务费!$C$3:L139,10,0)</f>
        <v>-10</v>
      </c>
    </row>
    <row r="55" spans="1:7">
      <c r="A55" s="2"/>
      <c r="B55" s="2" t="s">
        <v>79</v>
      </c>
      <c r="C55" s="2" t="s">
        <v>192</v>
      </c>
      <c r="D55" s="2">
        <v>-10</v>
      </c>
      <c r="E55" s="2">
        <v>-10</v>
      </c>
      <c r="F55" s="2"/>
      <c r="G55" s="2">
        <f>VLOOKUP(B55,劳务费!$C$3:L140,10,0)</f>
        <v>-10</v>
      </c>
    </row>
    <row r="56" ht="18.75" spans="1:7">
      <c r="A56" s="2"/>
      <c r="B56" s="14" t="s">
        <v>104</v>
      </c>
      <c r="C56" s="15" t="s">
        <v>176</v>
      </c>
      <c r="D56" s="16">
        <v>80</v>
      </c>
      <c r="E56" s="16">
        <v>80</v>
      </c>
      <c r="F56" s="2"/>
      <c r="G56" s="2">
        <f>VLOOKUP(B56,劳务费!$C$3:L141,10,0)</f>
        <v>80</v>
      </c>
    </row>
    <row r="57" ht="18.75" spans="1:7">
      <c r="A57" s="2"/>
      <c r="B57" s="2" t="s">
        <v>40</v>
      </c>
      <c r="C57" s="15" t="s">
        <v>176</v>
      </c>
      <c r="D57" s="2">
        <v>20</v>
      </c>
      <c r="E57" s="2">
        <v>20</v>
      </c>
      <c r="F57" s="2"/>
      <c r="G57" s="2">
        <f>VLOOKUP(B57,劳务费!$C$3:L142,10,0)</f>
        <v>20</v>
      </c>
    </row>
    <row r="58" ht="18.75" spans="1:7">
      <c r="A58" s="2"/>
      <c r="B58" s="2" t="s">
        <v>86</v>
      </c>
      <c r="C58" s="15" t="s">
        <v>176</v>
      </c>
      <c r="D58" s="2">
        <v>40</v>
      </c>
      <c r="E58" s="2"/>
      <c r="F58" s="2"/>
      <c r="G58" s="2">
        <f>VLOOKUP(B58,劳务费!$C$3:L143,10,0)</f>
        <v>40</v>
      </c>
    </row>
    <row r="59" ht="18.75" spans="1:7">
      <c r="A59" s="2"/>
      <c r="B59" s="4" t="s">
        <v>85</v>
      </c>
      <c r="C59" s="15" t="s">
        <v>176</v>
      </c>
      <c r="D59" s="2">
        <v>20</v>
      </c>
      <c r="E59" s="2"/>
      <c r="F59" s="2"/>
      <c r="G59" s="2">
        <f>VLOOKUP(B59,劳务费!$C$3:L144,10,0)</f>
        <v>20</v>
      </c>
    </row>
    <row r="60" ht="18.75" spans="1:7">
      <c r="A60" s="2"/>
      <c r="B60" s="4" t="s">
        <v>89</v>
      </c>
      <c r="C60" s="15" t="s">
        <v>176</v>
      </c>
      <c r="D60" s="2">
        <v>20</v>
      </c>
      <c r="E60" s="2"/>
      <c r="F60" s="2"/>
      <c r="G60" s="2">
        <f>VLOOKUP(B60,劳务费!$C$3:L145,10,0)</f>
        <v>20</v>
      </c>
    </row>
    <row r="61" ht="18.75" spans="1:7">
      <c r="A61" s="2"/>
      <c r="B61" s="4" t="s">
        <v>193</v>
      </c>
      <c r="C61" s="15" t="s">
        <v>176</v>
      </c>
      <c r="D61" s="2">
        <v>100</v>
      </c>
      <c r="E61" s="2"/>
      <c r="F61" s="2"/>
      <c r="G61" s="2" t="e">
        <f>VLOOKUP(B61,劳务费!$C$3:L140,10,0)</f>
        <v>#N/A</v>
      </c>
    </row>
    <row r="62" ht="18.75" spans="1:7">
      <c r="A62" s="2"/>
      <c r="B62" s="4" t="s">
        <v>24</v>
      </c>
      <c r="C62" s="15" t="s">
        <v>176</v>
      </c>
      <c r="D62" s="2">
        <v>120</v>
      </c>
      <c r="E62" s="2"/>
      <c r="F62" s="2"/>
      <c r="G62" s="2">
        <f>VLOOKUP(B62,劳务费!$C$3:L141,10,0)</f>
        <v>120</v>
      </c>
    </row>
    <row r="63" ht="18.75" spans="1:7">
      <c r="A63" s="2"/>
      <c r="B63" s="4" t="s">
        <v>194</v>
      </c>
      <c r="C63" s="15" t="s">
        <v>176</v>
      </c>
      <c r="D63" s="2">
        <v>100</v>
      </c>
      <c r="E63" s="2"/>
      <c r="F63" s="2"/>
      <c r="G63" s="2" t="e">
        <f>VLOOKUP(B63,劳务费!$C$3:L142,10,0)</f>
        <v>#N/A</v>
      </c>
    </row>
    <row r="64" ht="18.75" spans="1:7">
      <c r="A64" s="2"/>
      <c r="B64" s="4" t="s">
        <v>23</v>
      </c>
      <c r="C64" s="15" t="s">
        <v>176</v>
      </c>
      <c r="D64" s="2">
        <v>120</v>
      </c>
      <c r="E64" s="2"/>
      <c r="F64" s="2"/>
      <c r="G64" s="2">
        <f>VLOOKUP(B64,劳务费!$C$3:L143,10,0)</f>
        <v>120</v>
      </c>
    </row>
    <row r="65" ht="18.75" spans="1:7">
      <c r="A65" s="2"/>
      <c r="B65" s="4" t="s">
        <v>22</v>
      </c>
      <c r="C65" s="15" t="s">
        <v>176</v>
      </c>
      <c r="D65" s="2">
        <v>120</v>
      </c>
      <c r="E65" s="2"/>
      <c r="F65" s="2"/>
      <c r="G65" s="2">
        <f>VLOOKUP(B65,劳务费!$C$3:L144,10,0)</f>
        <v>120</v>
      </c>
    </row>
    <row r="66" ht="18.75" spans="1:7">
      <c r="A66" s="2"/>
      <c r="B66" s="4"/>
      <c r="C66" s="15"/>
      <c r="D66" s="2"/>
      <c r="E66" s="2"/>
      <c r="F66" s="2"/>
      <c r="G66" s="2" t="e">
        <f>VLOOKUP(B66,劳务费!$C$3:L145,10,0)</f>
        <v>#N/A</v>
      </c>
    </row>
    <row r="67" ht="18.75" spans="1:7">
      <c r="A67" s="2"/>
      <c r="B67" s="2"/>
      <c r="C67" s="15"/>
      <c r="D67" s="2"/>
      <c r="E67" s="2"/>
      <c r="F67" s="2"/>
      <c r="G67" s="2" t="e">
        <f>VLOOKUP(B67,劳务费!$C$3:L146,10,0)</f>
        <v>#N/A</v>
      </c>
    </row>
    <row r="68" spans="1:7">
      <c r="A68" s="2"/>
      <c r="B68" s="2"/>
      <c r="C68" s="2"/>
      <c r="D68" s="2"/>
      <c r="E68" s="2"/>
      <c r="F68" s="2"/>
      <c r="G68" s="2" t="e">
        <f>VLOOKUP(B68,劳务费!$C$3:L147,10,0)</f>
        <v>#N/A</v>
      </c>
    </row>
    <row r="69" spans="1:7">
      <c r="A69" s="2"/>
      <c r="B69" s="2"/>
      <c r="C69" s="2"/>
      <c r="D69" s="2"/>
      <c r="E69" s="2"/>
      <c r="F69" s="2"/>
      <c r="G69" s="2"/>
    </row>
    <row r="70" spans="1:7">
      <c r="A70" s="2"/>
      <c r="B70" s="2"/>
      <c r="C70" s="2"/>
      <c r="D70" s="2"/>
      <c r="E70" s="2"/>
      <c r="F70" s="2"/>
      <c r="G70" s="2"/>
    </row>
    <row r="71" spans="1:7">
      <c r="A71" s="2"/>
      <c r="B71" s="2"/>
      <c r="C71" s="2"/>
      <c r="D71" s="2"/>
      <c r="E71" s="2"/>
      <c r="F71" s="2"/>
      <c r="G71" s="2"/>
    </row>
    <row r="72" spans="1:7">
      <c r="A72" s="2"/>
      <c r="B72" s="2"/>
      <c r="C72" s="2"/>
      <c r="D72" s="2"/>
      <c r="E72" s="2"/>
      <c r="F72" s="2"/>
      <c r="G72" s="2"/>
    </row>
    <row r="73" spans="1:7">
      <c r="A73" s="2"/>
      <c r="B73" s="2"/>
      <c r="C73" s="2"/>
      <c r="D73" s="2"/>
      <c r="E73" s="2"/>
      <c r="F73" s="2"/>
      <c r="G73" s="2"/>
    </row>
    <row r="74" spans="1:7">
      <c r="A74" s="2"/>
      <c r="B74" s="2"/>
      <c r="C74" s="2"/>
      <c r="D74" s="2">
        <f>SUM(D2:D73)</f>
        <v>4600</v>
      </c>
      <c r="E74" s="2">
        <f>SUM(E2:E73)</f>
        <v>3860</v>
      </c>
      <c r="F74" s="2">
        <f>SUM(F2:F73)</f>
        <v>0</v>
      </c>
      <c r="G74" s="2"/>
    </row>
  </sheetData>
  <autoFilter xmlns:etc="http://www.wps.cn/officeDocument/2017/etCustomData" ref="A1:G68" etc:filterBottomFollowUsedRange="0">
    <sortState ref="A1:G68">
      <sortCondition ref="B1"/>
    </sortState>
    <extLst/>
  </autoFilter>
  <sortState ref="K1:L59">
    <sortCondition ref="K3"/>
  </sortState>
  <conditionalFormatting sqref="B4">
    <cfRule type="duplicateValues" priority="534"/>
  </conditionalFormatting>
  <conditionalFormatting sqref="B27">
    <cfRule type="duplicateValues" dxfId="2" priority="166"/>
    <cfRule type="duplicateValues" dxfId="0" priority="167"/>
  </conditionalFormatting>
  <conditionalFormatting sqref="B29">
    <cfRule type="duplicateValues" dxfId="0" priority="498"/>
  </conditionalFormatting>
  <conditionalFormatting sqref="B30">
    <cfRule type="duplicateValues" dxfId="0" priority="511"/>
  </conditionalFormatting>
  <conditionalFormatting sqref="B31">
    <cfRule type="duplicateValues" dxfId="0" priority="182"/>
    <cfRule type="duplicateValues" priority="194"/>
  </conditionalFormatting>
  <conditionalFormatting sqref="B33">
    <cfRule type="duplicateValues" dxfId="0" priority="391"/>
  </conditionalFormatting>
  <conditionalFormatting sqref="B34">
    <cfRule type="duplicateValues" dxfId="0" priority="380"/>
  </conditionalFormatting>
  <conditionalFormatting sqref="B35">
    <cfRule type="duplicateValues" dxfId="0" priority="368"/>
  </conditionalFormatting>
  <conditionalFormatting sqref="B36">
    <cfRule type="duplicateValues" dxfId="0" priority="408"/>
  </conditionalFormatting>
  <conditionalFormatting sqref="B37">
    <cfRule type="duplicateValues" dxfId="0" priority="437"/>
  </conditionalFormatting>
  <conditionalFormatting sqref="B38">
    <cfRule type="duplicateValues" dxfId="0" priority="157"/>
  </conditionalFormatting>
  <conditionalFormatting sqref="D38">
    <cfRule type="duplicateValues" dxfId="0" priority="155"/>
  </conditionalFormatting>
  <conditionalFormatting sqref="E38">
    <cfRule type="duplicateValues" dxfId="0" priority="136"/>
  </conditionalFormatting>
  <conditionalFormatting sqref="B39">
    <cfRule type="duplicateValues" priority="150"/>
    <cfRule type="duplicateValues" dxfId="0" priority="149"/>
  </conditionalFormatting>
  <conditionalFormatting sqref="B40">
    <cfRule type="duplicateValues" dxfId="0" priority="294"/>
  </conditionalFormatting>
  <conditionalFormatting sqref="B41">
    <cfRule type="duplicateValues" dxfId="0" priority="335"/>
  </conditionalFormatting>
  <conditionalFormatting sqref="B42">
    <cfRule type="duplicateValues" dxfId="0" priority="298"/>
  </conditionalFormatting>
  <conditionalFormatting sqref="B43">
    <cfRule type="duplicateValues" dxfId="0" priority="285"/>
  </conditionalFormatting>
  <conditionalFormatting sqref="B44">
    <cfRule type="duplicateValues" dxfId="0" priority="332"/>
  </conditionalFormatting>
  <conditionalFormatting sqref="B45">
    <cfRule type="duplicateValues" dxfId="0" priority="497"/>
  </conditionalFormatting>
  <conditionalFormatting sqref="B46">
    <cfRule type="duplicateValues" dxfId="0" priority="496"/>
  </conditionalFormatting>
  <conditionalFormatting sqref="B47">
    <cfRule type="duplicateValues" dxfId="0" priority="495"/>
  </conditionalFormatting>
  <conditionalFormatting sqref="B48">
    <cfRule type="duplicateValues" dxfId="0" priority="199"/>
  </conditionalFormatting>
  <conditionalFormatting sqref="B49">
    <cfRule type="duplicateValues" dxfId="0" priority="493"/>
  </conditionalFormatting>
  <conditionalFormatting sqref="B50">
    <cfRule type="duplicateValues" dxfId="0" priority="492"/>
  </conditionalFormatting>
  <conditionalFormatting sqref="B51">
    <cfRule type="duplicateValues" dxfId="0" priority="491"/>
  </conditionalFormatting>
  <conditionalFormatting sqref="B52">
    <cfRule type="duplicateValues" dxfId="0" priority="490"/>
  </conditionalFormatting>
  <conditionalFormatting sqref="B53">
    <cfRule type="duplicateValues" dxfId="0" priority="489"/>
  </conditionalFormatting>
  <conditionalFormatting sqref="B56">
    <cfRule type="duplicateValues" dxfId="0" priority="134"/>
  </conditionalFormatting>
  <conditionalFormatting sqref="B58">
    <cfRule type="duplicateValues" priority="127"/>
    <cfRule type="duplicateValues" dxfId="0" priority="109"/>
  </conditionalFormatting>
  <conditionalFormatting sqref="B59">
    <cfRule type="duplicateValues" priority="37"/>
    <cfRule type="duplicateValues" dxfId="0" priority="36"/>
  </conditionalFormatting>
  <conditionalFormatting sqref="B60">
    <cfRule type="duplicateValues" dxfId="0" priority="33"/>
    <cfRule type="duplicateValues" priority="34"/>
  </conditionalFormatting>
  <conditionalFormatting sqref="B61">
    <cfRule type="duplicateValues" priority="19"/>
    <cfRule type="duplicateValues" dxfId="0" priority="13"/>
  </conditionalFormatting>
  <conditionalFormatting sqref="B62">
    <cfRule type="duplicateValues" priority="18"/>
    <cfRule type="duplicateValues" dxfId="0" priority="12"/>
  </conditionalFormatting>
  <conditionalFormatting sqref="B63">
    <cfRule type="duplicateValues" priority="17"/>
    <cfRule type="duplicateValues" dxfId="0" priority="11"/>
  </conditionalFormatting>
  <conditionalFormatting sqref="B64">
    <cfRule type="duplicateValues" priority="16"/>
    <cfRule type="duplicateValues" dxfId="0" priority="10"/>
  </conditionalFormatting>
  <conditionalFormatting sqref="B65">
    <cfRule type="duplicateValues" priority="15"/>
    <cfRule type="duplicateValues" dxfId="0" priority="9"/>
  </conditionalFormatting>
  <conditionalFormatting sqref="B66">
    <cfRule type="duplicateValues" priority="14"/>
    <cfRule type="duplicateValues" dxfId="0" priority="8"/>
  </conditionalFormatting>
  <conditionalFormatting sqref="B67">
    <cfRule type="duplicateValues" dxfId="0" priority="106"/>
    <cfRule type="duplicateValues" priority="124"/>
  </conditionalFormatting>
  <conditionalFormatting sqref="B68">
    <cfRule type="duplicateValues" dxfId="0" priority="105"/>
    <cfRule type="duplicateValues" priority="123"/>
  </conditionalFormatting>
  <conditionalFormatting sqref="B69">
    <cfRule type="duplicateValues" dxfId="0" priority="104"/>
    <cfRule type="duplicateValues" priority="122"/>
  </conditionalFormatting>
  <conditionalFormatting sqref="B70">
    <cfRule type="duplicateValues" dxfId="0" priority="103"/>
    <cfRule type="duplicateValues" priority="121"/>
  </conditionalFormatting>
  <conditionalFormatting sqref="B71">
    <cfRule type="duplicateValues" dxfId="0" priority="102"/>
    <cfRule type="duplicateValues" priority="120"/>
  </conditionalFormatting>
  <conditionalFormatting sqref="B72">
    <cfRule type="duplicateValues" dxfId="0" priority="101"/>
    <cfRule type="duplicateValues" priority="119"/>
  </conditionalFormatting>
  <conditionalFormatting sqref="B73">
    <cfRule type="duplicateValues" priority="544"/>
  </conditionalFormatting>
  <conditionalFormatting sqref="B74">
    <cfRule type="duplicateValues" priority="550"/>
  </conditionalFormatting>
  <conditionalFormatting sqref="B26:B28">
    <cfRule type="duplicateValues" dxfId="0" priority="165"/>
  </conditionalFormatting>
  <conditionalFormatting sqref="B33:B35">
    <cfRule type="duplicateValues" dxfId="0" priority="358"/>
  </conditionalFormatting>
  <conditionalFormatting sqref="B61:B66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1 B73:B74">
    <cfRule type="duplicateValues" priority="543"/>
  </conditionalFormatting>
  <conditionalFormatting sqref="B1 B74">
    <cfRule type="duplicateValues" priority="549"/>
  </conditionalFormatting>
  <conditionalFormatting sqref="B1:B55 B57 B73:B1048576">
    <cfRule type="duplicateValues" dxfId="0" priority="135"/>
  </conditionalFormatting>
  <conditionalFormatting sqref="B1:B25 B29:B37 B40:B55 B57 B73:B1048576">
    <cfRule type="duplicateValues" dxfId="0" priority="171"/>
  </conditionalFormatting>
  <conditionalFormatting sqref="B1:B25 B54:B55 B57 B73:B1048576">
    <cfRule type="duplicateValues" dxfId="0" priority="515"/>
  </conditionalFormatting>
  <conditionalFormatting sqref="B1:B37 B40:B55 B57 B73:B1048576">
    <cfRule type="duplicateValues" dxfId="0" priority="158"/>
  </conditionalFormatting>
  <conditionalFormatting sqref="B1:B38 B40:B55 B57 B73:B1048576">
    <cfRule type="duplicateValues" dxfId="0" priority="151"/>
  </conditionalFormatting>
  <conditionalFormatting sqref="B1:B25 B32:B37 B40:B55 B57 B29:B30 B73:B1048576">
    <cfRule type="duplicateValues" dxfId="0" priority="196"/>
  </conditionalFormatting>
  <conditionalFormatting sqref="B1:B25 B49:B55 B57 B32:B37 B40:B47 B29:B30 B73:B1048576">
    <cfRule type="duplicateValues" dxfId="0" priority="211"/>
  </conditionalFormatting>
  <conditionalFormatting sqref="B1:B25 B49:B55 B57 B45:B47 B29:B30 B73:B1048576">
    <cfRule type="duplicateValues" dxfId="0" priority="440"/>
  </conditionalFormatting>
  <conditionalFormatting sqref="B28 B26">
    <cfRule type="duplicateValues" dxfId="0" priority="168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3:W213"/>
  <sheetViews>
    <sheetView topLeftCell="A39" workbookViewId="0">
      <selection activeCell="B81" sqref="B80:C90"/>
    </sheetView>
  </sheetViews>
  <sheetFormatPr defaultColWidth="9" defaultRowHeight="13.5"/>
  <sheetData>
    <row r="3" spans="4:23">
      <c r="O3" t="s">
        <v>195</v>
      </c>
      <c r="P3" t="s">
        <v>116</v>
      </c>
      <c r="Q3" t="str">
        <f>VLOOKUP(P3,[1]人员明细!$B:$G,6,0)</f>
        <v>座椅总装车间</v>
      </c>
      <c r="U3" s="1" t="s">
        <v>18</v>
      </c>
      <c r="V3" s="1" t="s">
        <v>196</v>
      </c>
      <c r="W3" t="str">
        <f>VLOOKUP(V3,[1]人员明细!$B:$H,7,0)</f>
        <v>操作工</v>
      </c>
    </row>
    <row r="4" spans="4:23">
      <c r="O4" t="s">
        <v>195</v>
      </c>
      <c r="P4" t="s">
        <v>120</v>
      </c>
      <c r="Q4" t="str">
        <f>VLOOKUP(P4,[1]人员明细!$B:$G,6,0)</f>
        <v>座椅总装车间</v>
      </c>
      <c r="U4" s="2" t="s">
        <v>28</v>
      </c>
      <c r="V4" t="s">
        <v>29</v>
      </c>
      <c r="W4" t="str">
        <f>VLOOKUP(V4,[1]人员明细!$B:$H,7,0)</f>
        <v>焊工</v>
      </c>
    </row>
    <row r="5" spans="4:23">
      <c r="O5" t="s">
        <v>195</v>
      </c>
      <c r="P5" t="s">
        <v>121</v>
      </c>
      <c r="Q5" t="str">
        <f>VLOOKUP(P5,[1]人员明细!$B:$G,6,0)</f>
        <v>座椅总装车间</v>
      </c>
      <c r="U5" s="2" t="s">
        <v>31</v>
      </c>
      <c r="V5" s="2" t="s">
        <v>34</v>
      </c>
      <c r="W5" t="str">
        <f>VLOOKUP(V5,[1]人员明细!$B:$H,7,0)</f>
        <v>组装工</v>
      </c>
    </row>
    <row r="6" spans="4:23">
      <c r="L6" t="s">
        <v>28</v>
      </c>
      <c r="M6" t="s">
        <v>197</v>
      </c>
      <c r="O6" t="s">
        <v>31</v>
      </c>
      <c r="P6" t="s">
        <v>34</v>
      </c>
      <c r="Q6" t="str">
        <f>VLOOKUP(P6,[1]人员明细!$B:$G,6,0)</f>
        <v>底座装配车间</v>
      </c>
      <c r="U6" s="2" t="s">
        <v>31</v>
      </c>
      <c r="V6" s="2" t="s">
        <v>36</v>
      </c>
      <c r="W6" t="str">
        <f>VLOOKUP(V6,[1]人员明细!$B:$H,7,0)</f>
        <v>组装工</v>
      </c>
    </row>
    <row r="7" spans="4:23">
      <c r="L7" t="s">
        <v>31</v>
      </c>
      <c r="M7" t="s">
        <v>38</v>
      </c>
      <c r="O7" t="s">
        <v>31</v>
      </c>
      <c r="P7" t="s">
        <v>36</v>
      </c>
      <c r="Q7" t="str">
        <f>VLOOKUP(P7,[1]人员明细!$B:$G,6,0)</f>
        <v>底座装配车间</v>
      </c>
      <c r="U7" s="2" t="s">
        <v>31</v>
      </c>
      <c r="V7" s="2" t="s">
        <v>37</v>
      </c>
      <c r="W7" t="str">
        <f>VLOOKUP(V7,[1]人员明细!$B:$H,7,0)</f>
        <v>组装工</v>
      </c>
    </row>
    <row r="8" spans="4:23">
      <c r="L8" t="s">
        <v>31</v>
      </c>
      <c r="M8" t="s">
        <v>37</v>
      </c>
      <c r="O8" t="s">
        <v>31</v>
      </c>
      <c r="P8" t="s">
        <v>37</v>
      </c>
      <c r="Q8" t="str">
        <f>VLOOKUP(P8,[1]人员明细!$B:$G,6,0)</f>
        <v>底座装配车间</v>
      </c>
      <c r="U8" s="1" t="s">
        <v>31</v>
      </c>
      <c r="V8" s="1" t="s">
        <v>38</v>
      </c>
      <c r="W8" t="str">
        <f>VLOOKUP(V8,[1]人员明细!$B:$H,7,0)</f>
        <v>组装工</v>
      </c>
    </row>
    <row r="9" spans="4:23">
      <c r="L9" t="s">
        <v>39</v>
      </c>
      <c r="M9" t="s">
        <v>40</v>
      </c>
      <c r="O9" t="s">
        <v>28</v>
      </c>
      <c r="P9" t="s">
        <v>29</v>
      </c>
      <c r="Q9" t="str">
        <f>VLOOKUP(P9,[1]人员明细!$B:$G,6,0)</f>
        <v>冲压弯管车间</v>
      </c>
      <c r="U9" s="1" t="s">
        <v>39</v>
      </c>
      <c r="V9" s="1" t="s">
        <v>40</v>
      </c>
      <c r="W9" t="str">
        <f>VLOOKUP(V9,[1]人员明细!$B:$H,7,0)</f>
        <v>新产品试制技工</v>
      </c>
    </row>
    <row r="10" spans="4:23">
      <c r="L10" t="s">
        <v>45</v>
      </c>
      <c r="M10" t="s">
        <v>90</v>
      </c>
      <c r="O10" t="s">
        <v>42</v>
      </c>
      <c r="P10" t="s">
        <v>198</v>
      </c>
      <c r="Q10" t="str">
        <f>VLOOKUP(P10,[1]人员明细!$B:$G,6,0)</f>
        <v>焊接车间</v>
      </c>
      <c r="U10" s="1" t="s">
        <v>42</v>
      </c>
      <c r="V10" s="1" t="s">
        <v>199</v>
      </c>
      <c r="W10" t="e">
        <f>VLOOKUP(V10,[1]人员明细!$B:$H,7,0)</f>
        <v>#N/A</v>
      </c>
    </row>
    <row r="11" spans="4:23">
      <c r="L11" t="s">
        <v>45</v>
      </c>
      <c r="M11" t="s">
        <v>200</v>
      </c>
      <c r="O11" t="s">
        <v>42</v>
      </c>
      <c r="P11" t="s">
        <v>43</v>
      </c>
      <c r="Q11" t="str">
        <f>VLOOKUP(P11,[1]人员明细!$B:$G,6,0)</f>
        <v>发泡车间</v>
      </c>
      <c r="U11" s="1" t="s">
        <v>42</v>
      </c>
      <c r="V11" s="1" t="s">
        <v>43</v>
      </c>
      <c r="W11" t="str">
        <f>VLOOKUP(V11,[1]人员明细!$B:$H,7,0)</f>
        <v>发泡工</v>
      </c>
    </row>
    <row r="12" spans="4:23">
      <c r="L12" t="s">
        <v>45</v>
      </c>
      <c r="M12" t="s">
        <v>201</v>
      </c>
      <c r="O12" t="s">
        <v>39</v>
      </c>
      <c r="P12" t="s">
        <v>40</v>
      </c>
      <c r="Q12" t="str">
        <f>VLOOKUP(P12,[1]人员明细!$B:$G,6,0)</f>
        <v>试制车间</v>
      </c>
      <c r="U12" s="1" t="s">
        <v>45</v>
      </c>
      <c r="V12" s="1" t="s">
        <v>46</v>
      </c>
      <c r="W12" t="str">
        <f>VLOOKUP(V12,[1]人员明细!$B:$H,7,0)</f>
        <v>摆件工</v>
      </c>
    </row>
    <row r="13" spans="4:23">
      <c r="D13" t="s">
        <v>28</v>
      </c>
      <c r="E13" t="s">
        <v>197</v>
      </c>
      <c r="H13" t="s">
        <v>45</v>
      </c>
      <c r="I13" t="s">
        <v>202</v>
      </c>
      <c r="L13" t="s">
        <v>45</v>
      </c>
      <c r="M13" t="s">
        <v>91</v>
      </c>
      <c r="O13" t="s">
        <v>45</v>
      </c>
      <c r="P13" t="s">
        <v>83</v>
      </c>
      <c r="Q13" t="str">
        <f>VLOOKUP(P13,[1]人员明细!$B:$G,6,0)</f>
        <v>焊接车间</v>
      </c>
      <c r="U13" s="1" t="s">
        <v>45</v>
      </c>
      <c r="V13" s="1" t="s">
        <v>48</v>
      </c>
      <c r="W13" t="str">
        <f>VLOOKUP(V13,[1]人员明细!$B:$H,7,0)</f>
        <v>焊工</v>
      </c>
    </row>
    <row r="14" spans="4:23">
      <c r="D14" t="s">
        <v>31</v>
      </c>
      <c r="E14" t="s">
        <v>38</v>
      </c>
      <c r="H14" t="s">
        <v>45</v>
      </c>
      <c r="I14" t="s">
        <v>203</v>
      </c>
      <c r="L14" t="s">
        <v>45</v>
      </c>
      <c r="M14" t="s">
        <v>50</v>
      </c>
      <c r="O14" t="s">
        <v>45</v>
      </c>
      <c r="P14" t="s">
        <v>46</v>
      </c>
      <c r="Q14" t="str">
        <f>VLOOKUP(P14,[1]人员明细!$B:$G,6,0)</f>
        <v>焊接车间</v>
      </c>
      <c r="U14" s="1" t="s">
        <v>45</v>
      </c>
      <c r="V14" s="1" t="s">
        <v>49</v>
      </c>
      <c r="W14" t="str">
        <f>VLOOKUP(V14,[1]人员明细!$B:$H,7,0)</f>
        <v>焊工</v>
      </c>
    </row>
    <row r="15" spans="4:23">
      <c r="D15" t="s">
        <v>31</v>
      </c>
      <c r="E15" t="s">
        <v>37</v>
      </c>
      <c r="H15" t="s">
        <v>45</v>
      </c>
      <c r="I15" t="s">
        <v>204</v>
      </c>
      <c r="L15" t="s">
        <v>45</v>
      </c>
      <c r="M15" t="s">
        <v>205</v>
      </c>
      <c r="O15" t="s">
        <v>45</v>
      </c>
      <c r="P15" t="s">
        <v>81</v>
      </c>
      <c r="Q15" t="str">
        <f>VLOOKUP(P15,[1]人员明细!$B:$G,6,0)</f>
        <v>焊接车间</v>
      </c>
      <c r="U15" s="1" t="s">
        <v>45</v>
      </c>
      <c r="V15" s="1" t="s">
        <v>50</v>
      </c>
      <c r="W15" t="str">
        <f>VLOOKUP(V15,[1]人员明细!$B:$H,7,0)</f>
        <v>焊工</v>
      </c>
    </row>
    <row r="16" spans="4:23">
      <c r="D16" t="s">
        <v>45</v>
      </c>
      <c r="E16" t="s">
        <v>90</v>
      </c>
      <c r="H16" t="s">
        <v>45</v>
      </c>
      <c r="I16" t="s">
        <v>206</v>
      </c>
      <c r="L16" t="s">
        <v>45</v>
      </c>
      <c r="M16" t="s">
        <v>207</v>
      </c>
      <c r="O16" t="s">
        <v>45</v>
      </c>
      <c r="P16" t="s">
        <v>48</v>
      </c>
      <c r="Q16" t="str">
        <f>VLOOKUP(P16,[1]人员明细!$B:$G,6,0)</f>
        <v>焊接车间</v>
      </c>
      <c r="U16" s="1" t="s">
        <v>45</v>
      </c>
      <c r="V16" s="1" t="s">
        <v>68</v>
      </c>
      <c r="W16" t="str">
        <f>VLOOKUP(V16,[1]人员明细!$B:$H,7,0)</f>
        <v>摆件工</v>
      </c>
    </row>
    <row r="17" spans="4:23">
      <c r="D17" t="s">
        <v>45</v>
      </c>
      <c r="E17" t="s">
        <v>200</v>
      </c>
      <c r="H17" t="s">
        <v>45</v>
      </c>
      <c r="I17" t="s">
        <v>208</v>
      </c>
      <c r="L17" t="s">
        <v>45</v>
      </c>
      <c r="M17" t="s">
        <v>209</v>
      </c>
      <c r="O17" t="s">
        <v>45</v>
      </c>
      <c r="P17" t="s">
        <v>68</v>
      </c>
      <c r="Q17" t="str">
        <f>VLOOKUP(P17,[1]人员明细!$B:$G,6,0)</f>
        <v>焊接车间</v>
      </c>
      <c r="U17" s="1" t="s">
        <v>45</v>
      </c>
      <c r="V17" s="1" t="s">
        <v>51</v>
      </c>
      <c r="W17" t="str">
        <f>VLOOKUP(V17,[1]人员明细!$B:$H,7,0)</f>
        <v>焊工</v>
      </c>
    </row>
    <row r="18" spans="4:23">
      <c r="D18" t="s">
        <v>45</v>
      </c>
      <c r="E18" t="s">
        <v>201</v>
      </c>
      <c r="H18" t="s">
        <v>45</v>
      </c>
      <c r="I18" t="s">
        <v>210</v>
      </c>
      <c r="L18" t="s">
        <v>45</v>
      </c>
      <c r="M18" t="s">
        <v>211</v>
      </c>
      <c r="O18" t="s">
        <v>45</v>
      </c>
      <c r="P18" t="s">
        <v>51</v>
      </c>
      <c r="Q18" t="str">
        <f>VLOOKUP(P18,[1]人员明细!$B:$G,6,0)</f>
        <v>焊接车间</v>
      </c>
      <c r="U18" s="1" t="s">
        <v>45</v>
      </c>
      <c r="V18" s="1" t="s">
        <v>52</v>
      </c>
      <c r="W18" t="str">
        <f>VLOOKUP(V18,[1]人员明细!$B:$H,7,0)</f>
        <v>摆件工</v>
      </c>
    </row>
    <row r="19" spans="4:23">
      <c r="D19" t="s">
        <v>45</v>
      </c>
      <c r="E19" t="s">
        <v>91</v>
      </c>
      <c r="H19" t="s">
        <v>45</v>
      </c>
      <c r="I19" t="s">
        <v>212</v>
      </c>
      <c r="L19" t="s">
        <v>45</v>
      </c>
      <c r="M19" t="s">
        <v>213</v>
      </c>
      <c r="O19" t="s">
        <v>45</v>
      </c>
      <c r="P19" t="s">
        <v>80</v>
      </c>
      <c r="Q19" t="str">
        <f>VLOOKUP(P19,[1]人员明细!$B:$G,6,0)</f>
        <v>焊接车间</v>
      </c>
      <c r="U19" s="1" t="s">
        <v>45</v>
      </c>
      <c r="V19" s="1" t="s">
        <v>211</v>
      </c>
      <c r="W19" t="str">
        <f>VLOOKUP(V19,[1]人员明细!$B:$H,7,0)</f>
        <v>摆件工</v>
      </c>
    </row>
    <row r="20" spans="4:23">
      <c r="D20" t="s">
        <v>45</v>
      </c>
      <c r="E20" t="s">
        <v>50</v>
      </c>
      <c r="H20" t="s">
        <v>45</v>
      </c>
      <c r="I20" t="s">
        <v>80</v>
      </c>
      <c r="L20" t="s">
        <v>45</v>
      </c>
      <c r="M20" t="s">
        <v>57</v>
      </c>
      <c r="O20" t="s">
        <v>45</v>
      </c>
      <c r="P20" t="s">
        <v>52</v>
      </c>
      <c r="Q20" t="str">
        <f>VLOOKUP(P20,[1]人员明细!$B:$G,6,0)</f>
        <v>焊接车间</v>
      </c>
      <c r="U20" s="1" t="s">
        <v>45</v>
      </c>
      <c r="V20" s="1" t="s">
        <v>56</v>
      </c>
      <c r="W20" t="str">
        <f>VLOOKUP(V20,[1]人员明细!$B:$H,7,0)</f>
        <v>焊工</v>
      </c>
    </row>
    <row r="21" spans="4:23">
      <c r="D21" t="s">
        <v>45</v>
      </c>
      <c r="E21" t="s">
        <v>205</v>
      </c>
      <c r="L21" t="s">
        <v>45</v>
      </c>
      <c r="M21" t="s">
        <v>214</v>
      </c>
      <c r="O21" t="s">
        <v>45</v>
      </c>
      <c r="P21" t="s">
        <v>58</v>
      </c>
      <c r="Q21" t="str">
        <f>VLOOKUP(P21,[1]人员明细!$B:$G,6,0)</f>
        <v>焊接车间</v>
      </c>
      <c r="U21" s="1" t="s">
        <v>45</v>
      </c>
      <c r="V21" s="1" t="s">
        <v>57</v>
      </c>
      <c r="W21" t="str">
        <f>VLOOKUP(V21,[1]人员明细!$B:$H,7,0)</f>
        <v>摆件工</v>
      </c>
    </row>
    <row r="22" spans="4:23">
      <c r="D22" t="s">
        <v>45</v>
      </c>
      <c r="E22" t="s">
        <v>207</v>
      </c>
      <c r="L22" t="s">
        <v>45</v>
      </c>
      <c r="M22" t="s">
        <v>215</v>
      </c>
      <c r="O22" t="s">
        <v>45</v>
      </c>
      <c r="P22" t="s">
        <v>82</v>
      </c>
      <c r="Q22" t="str">
        <f>VLOOKUP(P22,[1]人员明细!$B:$G,6,0)</f>
        <v>焊接车间</v>
      </c>
      <c r="U22" s="1" t="s">
        <v>45</v>
      </c>
      <c r="V22" s="1" t="s">
        <v>214</v>
      </c>
      <c r="W22" t="str">
        <f>VLOOKUP(V22,[1]人员明细!$B:$H,7,0)</f>
        <v>摆件工</v>
      </c>
    </row>
    <row r="23" spans="4:23">
      <c r="D23" t="s">
        <v>45</v>
      </c>
      <c r="E23" t="s">
        <v>209</v>
      </c>
      <c r="L23" t="s">
        <v>45</v>
      </c>
      <c r="M23" t="s">
        <v>49</v>
      </c>
      <c r="O23" t="s">
        <v>45</v>
      </c>
      <c r="P23" t="s">
        <v>216</v>
      </c>
      <c r="Q23" t="str">
        <f>VLOOKUP(P23,[1]人员明细!$B:$G,6,0)</f>
        <v>焊接车间</v>
      </c>
      <c r="U23" s="1" t="s">
        <v>45</v>
      </c>
      <c r="V23" s="1" t="s">
        <v>58</v>
      </c>
      <c r="W23" t="str">
        <f>VLOOKUP(V23,[1]人员明细!$B:$H,7,0)</f>
        <v>摆件工</v>
      </c>
    </row>
    <row r="24" spans="4:23">
      <c r="D24" t="s">
        <v>45</v>
      </c>
      <c r="E24" t="s">
        <v>211</v>
      </c>
      <c r="L24" t="s">
        <v>45</v>
      </c>
      <c r="M24" t="s">
        <v>217</v>
      </c>
      <c r="O24" t="s">
        <v>45</v>
      </c>
      <c r="P24" t="s">
        <v>218</v>
      </c>
      <c r="Q24" t="str">
        <f>VLOOKUP(P24,[1]人员明细!$B:$G,6,0)</f>
        <v>焊接车间</v>
      </c>
      <c r="U24" s="1" t="s">
        <v>45</v>
      </c>
      <c r="V24" s="2" t="s">
        <v>218</v>
      </c>
      <c r="W24" t="str">
        <f>VLOOKUP(V24,[1]人员明细!$B:$H,7,0)</f>
        <v>摆件工</v>
      </c>
    </row>
    <row r="25" spans="4:23">
      <c r="D25" t="s">
        <v>45</v>
      </c>
      <c r="E25" t="s">
        <v>219</v>
      </c>
      <c r="L25" t="s">
        <v>45</v>
      </c>
      <c r="M25" t="s">
        <v>81</v>
      </c>
      <c r="O25" t="s">
        <v>45</v>
      </c>
      <c r="P25" t="s">
        <v>49</v>
      </c>
      <c r="Q25" t="str">
        <f>VLOOKUP(P25,[1]人员明细!$B:$G,6,0)</f>
        <v>焊接车间</v>
      </c>
      <c r="U25" s="1" t="s">
        <v>45</v>
      </c>
      <c r="V25" s="2" t="s">
        <v>59</v>
      </c>
      <c r="W25" t="str">
        <f>VLOOKUP(V25,[1]人员明细!$B:$H,7,0)</f>
        <v>摆件工</v>
      </c>
    </row>
    <row r="26" spans="4:23">
      <c r="D26" t="s">
        <v>45</v>
      </c>
      <c r="E26" t="s">
        <v>56</v>
      </c>
      <c r="L26" t="s">
        <v>45</v>
      </c>
      <c r="M26" t="s">
        <v>82</v>
      </c>
      <c r="O26" t="s">
        <v>45</v>
      </c>
      <c r="P26" t="s">
        <v>92</v>
      </c>
      <c r="Q26" t="str">
        <f>VLOOKUP(P26,[1]人员明细!$B:$G,6,0)</f>
        <v>焊接车间</v>
      </c>
      <c r="U26" s="1" t="s">
        <v>45</v>
      </c>
      <c r="V26" s="2" t="s">
        <v>220</v>
      </c>
      <c r="W26" t="str">
        <f>VLOOKUP(V26,[1]人员明细!$B:$H,7,0)</f>
        <v>摆件工</v>
      </c>
    </row>
    <row r="27" spans="4:23">
      <c r="D27" t="s">
        <v>45</v>
      </c>
      <c r="E27" t="s">
        <v>213</v>
      </c>
      <c r="L27" t="s">
        <v>45</v>
      </c>
      <c r="M27" t="s">
        <v>221</v>
      </c>
      <c r="O27" t="s">
        <v>45</v>
      </c>
      <c r="P27" t="s">
        <v>59</v>
      </c>
      <c r="Q27" t="str">
        <f>VLOOKUP(P27,[1]人员明细!$B:$G,6,0)</f>
        <v>焊接车间</v>
      </c>
      <c r="U27" s="1" t="s">
        <v>45</v>
      </c>
      <c r="V27" s="2" t="s">
        <v>222</v>
      </c>
      <c r="W27" t="str">
        <f>VLOOKUP(V27,[1]人员明细!$B:$H,7,0)</f>
        <v>摆件工</v>
      </c>
    </row>
    <row r="28" spans="4:23">
      <c r="D28" t="s">
        <v>45</v>
      </c>
      <c r="E28" t="s">
        <v>57</v>
      </c>
      <c r="L28" t="s">
        <v>45</v>
      </c>
      <c r="M28" t="s">
        <v>223</v>
      </c>
      <c r="O28" t="s">
        <v>45</v>
      </c>
      <c r="P28" t="s">
        <v>220</v>
      </c>
      <c r="Q28" t="str">
        <f>VLOOKUP(P28,[1]人员明细!$B:$G,6,0)</f>
        <v>焊接车间</v>
      </c>
      <c r="U28" s="1" t="s">
        <v>45</v>
      </c>
      <c r="V28" s="2" t="s">
        <v>224</v>
      </c>
      <c r="W28" t="str">
        <f>VLOOKUP(V28,[1]人员明细!$B:$H,7,0)</f>
        <v>摆件工</v>
      </c>
    </row>
    <row r="29" spans="4:23">
      <c r="D29" t="s">
        <v>45</v>
      </c>
      <c r="E29" t="s">
        <v>214</v>
      </c>
      <c r="L29" t="s">
        <v>45</v>
      </c>
      <c r="M29" t="s">
        <v>92</v>
      </c>
      <c r="O29" t="s">
        <v>45</v>
      </c>
      <c r="P29" t="s">
        <v>222</v>
      </c>
      <c r="Q29" t="str">
        <f>VLOOKUP(P29,[1]人员明细!$B:$G,6,0)</f>
        <v>焊接车间</v>
      </c>
      <c r="U29" s="1" t="s">
        <v>45</v>
      </c>
      <c r="V29" s="2" t="s">
        <v>69</v>
      </c>
      <c r="W29" t="str">
        <f>VLOOKUP(V29,[1]人员明细!$B:$H,7,0)</f>
        <v>摆件工</v>
      </c>
    </row>
    <row r="30" spans="4:23">
      <c r="D30" t="s">
        <v>45</v>
      </c>
      <c r="E30" t="s">
        <v>215</v>
      </c>
      <c r="L30" t="s">
        <v>45</v>
      </c>
      <c r="M30" t="s">
        <v>225</v>
      </c>
      <c r="O30" t="s">
        <v>45</v>
      </c>
      <c r="P30" t="s">
        <v>224</v>
      </c>
      <c r="Q30" t="str">
        <f>VLOOKUP(P30,[1]人员明细!$B:$G,6,0)</f>
        <v>焊接车间</v>
      </c>
      <c r="U30" s="1" t="s">
        <v>45</v>
      </c>
      <c r="V30" s="2" t="s">
        <v>70</v>
      </c>
      <c r="W30" t="str">
        <f>VLOOKUP(V30,[1]人员明细!$B:$H,7,0)</f>
        <v>摆件工</v>
      </c>
    </row>
    <row r="31" spans="4:23">
      <c r="D31" t="s">
        <v>45</v>
      </c>
      <c r="E31" t="s">
        <v>49</v>
      </c>
      <c r="L31" t="s">
        <v>45</v>
      </c>
      <c r="M31" t="s">
        <v>219</v>
      </c>
      <c r="O31" t="s">
        <v>45</v>
      </c>
      <c r="P31" t="s">
        <v>69</v>
      </c>
      <c r="Q31" t="str">
        <f>VLOOKUP(P31,[1]人员明细!$B:$G,6,0)</f>
        <v>焊接车间</v>
      </c>
      <c r="U31" s="1" t="s">
        <v>45</v>
      </c>
      <c r="V31" s="1" t="s">
        <v>226</v>
      </c>
      <c r="W31" t="str">
        <f>VLOOKUP(V31,[1]人员明细!$B:$H,7,0)</f>
        <v>摆件工</v>
      </c>
    </row>
    <row r="32" spans="4:23">
      <c r="D32" t="s">
        <v>45</v>
      </c>
      <c r="E32" t="s">
        <v>217</v>
      </c>
      <c r="L32" t="s">
        <v>45</v>
      </c>
      <c r="M32" t="s">
        <v>83</v>
      </c>
      <c r="O32" t="s">
        <v>45</v>
      </c>
      <c r="P32" t="s">
        <v>70</v>
      </c>
      <c r="Q32" t="str">
        <f>VLOOKUP(P32,[1]人员明细!$B:$G,6,0)</f>
        <v>焊接车间</v>
      </c>
      <c r="U32" s="1" t="s">
        <v>45</v>
      </c>
      <c r="V32" s="1" t="s">
        <v>227</v>
      </c>
      <c r="W32" t="str">
        <f>VLOOKUP(V32,[1]人员明细!$B:$H,7,0)</f>
        <v>摆件工</v>
      </c>
    </row>
    <row r="33" spans="4:23">
      <c r="D33" t="s">
        <v>45</v>
      </c>
      <c r="E33" t="s">
        <v>81</v>
      </c>
      <c r="L33" t="s">
        <v>45</v>
      </c>
      <c r="M33" t="s">
        <v>202</v>
      </c>
      <c r="O33" t="s">
        <v>45</v>
      </c>
      <c r="P33" t="s">
        <v>226</v>
      </c>
      <c r="Q33" t="str">
        <f>VLOOKUP(P33,[1]人员明细!$B:$G,6,0)</f>
        <v>焊接车间</v>
      </c>
      <c r="U33" s="1" t="s">
        <v>45</v>
      </c>
      <c r="V33" s="1" t="s">
        <v>228</v>
      </c>
      <c r="W33" t="str">
        <f>VLOOKUP(V33,[1]人员明细!$B:$H,7,0)</f>
        <v>摆件工</v>
      </c>
    </row>
    <row r="34" spans="4:23">
      <c r="D34" t="s">
        <v>45</v>
      </c>
      <c r="E34" t="s">
        <v>82</v>
      </c>
      <c r="L34" t="s">
        <v>45</v>
      </c>
      <c r="M34" t="s">
        <v>203</v>
      </c>
      <c r="O34" t="s">
        <v>45</v>
      </c>
      <c r="P34" t="s">
        <v>227</v>
      </c>
      <c r="Q34" t="str">
        <f>VLOOKUP(P34,[1]人员明细!$B:$G,6,0)</f>
        <v>焊接车间</v>
      </c>
      <c r="U34" s="1" t="s">
        <v>45</v>
      </c>
      <c r="V34" s="1" t="s">
        <v>71</v>
      </c>
      <c r="W34" t="str">
        <f>VLOOKUP(V34,[1]人员明细!$B:$H,7,0)</f>
        <v>摆件工</v>
      </c>
    </row>
    <row r="35" spans="4:23">
      <c r="D35" t="s">
        <v>45</v>
      </c>
      <c r="E35" t="s">
        <v>221</v>
      </c>
      <c r="L35" t="s">
        <v>45</v>
      </c>
      <c r="M35" t="s">
        <v>210</v>
      </c>
      <c r="O35" t="s">
        <v>45</v>
      </c>
      <c r="P35" t="s">
        <v>228</v>
      </c>
      <c r="Q35" t="str">
        <f>VLOOKUP(P35,[1]人员明细!$B:$G,6,0)</f>
        <v>焊接车间</v>
      </c>
      <c r="U35" s="1" t="s">
        <v>45</v>
      </c>
      <c r="V35" s="1" t="s">
        <v>229</v>
      </c>
      <c r="W35" t="str">
        <f>VLOOKUP(V35,[1]人员明细!$B:$H,7,0)</f>
        <v>摆件工</v>
      </c>
    </row>
    <row r="36" spans="4:23">
      <c r="D36" t="s">
        <v>45</v>
      </c>
      <c r="E36" t="s">
        <v>223</v>
      </c>
      <c r="L36" t="s">
        <v>45</v>
      </c>
      <c r="M36" t="s">
        <v>212</v>
      </c>
      <c r="O36" t="s">
        <v>45</v>
      </c>
      <c r="P36" t="s">
        <v>90</v>
      </c>
      <c r="Q36" t="str">
        <f>VLOOKUP(P36,[1]人员明细!$B:$G,6,0)</f>
        <v>焊接车间</v>
      </c>
      <c r="U36" s="1" t="s">
        <v>45</v>
      </c>
      <c r="V36" s="1" t="s">
        <v>230</v>
      </c>
      <c r="W36" t="str">
        <f>VLOOKUP(V36,[1]人员明细!$B:$H,7,0)</f>
        <v>摆件工</v>
      </c>
    </row>
    <row r="37" spans="4:23">
      <c r="D37" t="s">
        <v>45</v>
      </c>
      <c r="E37" t="s">
        <v>92</v>
      </c>
      <c r="L37" t="s">
        <v>45</v>
      </c>
      <c r="M37" t="s">
        <v>80</v>
      </c>
      <c r="O37" t="s">
        <v>45</v>
      </c>
      <c r="P37" t="s">
        <v>200</v>
      </c>
      <c r="Q37" t="str">
        <f>VLOOKUP(P37,[1]人员明细!$B:$G,6,0)</f>
        <v>焊接车间</v>
      </c>
      <c r="U37" s="1" t="s">
        <v>45</v>
      </c>
      <c r="V37" s="1" t="s">
        <v>72</v>
      </c>
      <c r="W37" t="str">
        <f>VLOOKUP(V37,[1]人员明细!$B:$H,7,0)</f>
        <v>摆件工</v>
      </c>
    </row>
    <row r="38" spans="4:23">
      <c r="D38" t="s">
        <v>45</v>
      </c>
      <c r="E38" t="s">
        <v>225</v>
      </c>
      <c r="L38" t="s">
        <v>45</v>
      </c>
      <c r="M38" t="s">
        <v>231</v>
      </c>
      <c r="O38" t="s">
        <v>45</v>
      </c>
      <c r="P38" t="s">
        <v>57</v>
      </c>
      <c r="Q38" t="str">
        <f>VLOOKUP(P38,[1]人员明细!$B:$G,6,0)</f>
        <v>焊接车间</v>
      </c>
      <c r="U38" s="1" t="s">
        <v>45</v>
      </c>
      <c r="V38" s="1" t="s">
        <v>73</v>
      </c>
      <c r="W38" t="str">
        <f>VLOOKUP(V38,[1]人员明细!$B:$H,7,0)</f>
        <v>摆件工</v>
      </c>
    </row>
    <row r="39" spans="4:23">
      <c r="D39" t="s">
        <v>45</v>
      </c>
      <c r="E39" t="s">
        <v>219</v>
      </c>
      <c r="L39" t="s">
        <v>45</v>
      </c>
      <c r="M39" t="s">
        <v>232</v>
      </c>
      <c r="O39" t="s">
        <v>45</v>
      </c>
      <c r="P39" t="s">
        <v>214</v>
      </c>
      <c r="Q39" t="str">
        <f>VLOOKUP(P39,[1]人员明细!$B:$G,6,0)</f>
        <v>焊接车间</v>
      </c>
      <c r="U39" s="1" t="s">
        <v>45</v>
      </c>
      <c r="V39" s="1" t="s">
        <v>76</v>
      </c>
      <c r="W39" t="str">
        <f>VLOOKUP(V39,[1]人员明细!$B:$H,7,0)</f>
        <v>焊工</v>
      </c>
    </row>
    <row r="40" spans="4:23">
      <c r="D40" t="s">
        <v>101</v>
      </c>
      <c r="E40" t="s">
        <v>113</v>
      </c>
      <c r="L40" t="s">
        <v>45</v>
      </c>
      <c r="M40" t="s">
        <v>233</v>
      </c>
      <c r="O40" t="s">
        <v>45</v>
      </c>
      <c r="P40" t="s">
        <v>71</v>
      </c>
      <c r="Q40" t="str">
        <f>VLOOKUP(P40,[1]人员明细!$B:$G,6,0)</f>
        <v>焊接车间</v>
      </c>
      <c r="U40" s="1" t="s">
        <v>45</v>
      </c>
      <c r="V40" s="1" t="s">
        <v>77</v>
      </c>
      <c r="W40" t="str">
        <f>VLOOKUP(V40,[1]人员明细!$B:$H,7,0)</f>
        <v>焊工</v>
      </c>
    </row>
    <row r="41" spans="4:23">
      <c r="D41" t="s">
        <v>101</v>
      </c>
      <c r="E41" t="s">
        <v>114</v>
      </c>
      <c r="L41" t="s">
        <v>45</v>
      </c>
      <c r="M41" t="s">
        <v>204</v>
      </c>
      <c r="O41" t="s">
        <v>45</v>
      </c>
      <c r="P41" t="s">
        <v>91</v>
      </c>
      <c r="Q41" t="str">
        <f>VLOOKUP(P41,[1]人员明细!$B:$G,6,0)</f>
        <v>焊接车间</v>
      </c>
      <c r="U41" s="1" t="s">
        <v>45</v>
      </c>
      <c r="V41" s="1" t="s">
        <v>78</v>
      </c>
      <c r="W41" t="str">
        <f>VLOOKUP(V41,[1]人员明细!$B:$H,7,0)</f>
        <v>摆件工</v>
      </c>
    </row>
    <row r="42" spans="4:23">
      <c r="D42" t="s">
        <v>101</v>
      </c>
      <c r="E42" t="s">
        <v>234</v>
      </c>
      <c r="L42" t="s">
        <v>45</v>
      </c>
      <c r="M42" t="s">
        <v>235</v>
      </c>
      <c r="O42" t="s">
        <v>45</v>
      </c>
      <c r="P42" t="s">
        <v>211</v>
      </c>
      <c r="Q42" t="str">
        <f>VLOOKUP(P42,[1]人员明细!$B:$G,6,0)</f>
        <v>焊接车间</v>
      </c>
      <c r="U42" s="1" t="s">
        <v>45</v>
      </c>
      <c r="V42" s="1" t="s">
        <v>79</v>
      </c>
      <c r="W42" t="str">
        <f>VLOOKUP(V42,[1]人员明细!$B:$H,7,0)</f>
        <v>摆件工</v>
      </c>
    </row>
    <row r="43" spans="4:23">
      <c r="D43" t="s">
        <v>101</v>
      </c>
      <c r="E43" t="s">
        <v>236</v>
      </c>
      <c r="L43" t="s">
        <v>45</v>
      </c>
      <c r="M43" t="s">
        <v>206</v>
      </c>
      <c r="O43" t="s">
        <v>45</v>
      </c>
      <c r="P43" t="s">
        <v>56</v>
      </c>
      <c r="Q43" t="str">
        <f>VLOOKUP(P43,[1]人员明细!$B:$G,6,0)</f>
        <v>焊接车间</v>
      </c>
      <c r="U43" s="1" t="s">
        <v>45</v>
      </c>
      <c r="V43" s="1" t="s">
        <v>216</v>
      </c>
      <c r="W43" t="str">
        <f>VLOOKUP(V43,[1]人员明细!$B:$H,7,0)</f>
        <v>摆件工</v>
      </c>
    </row>
    <row r="44" spans="4:23">
      <c r="D44" t="s">
        <v>101</v>
      </c>
      <c r="E44" t="s">
        <v>112</v>
      </c>
      <c r="L44" t="s">
        <v>45</v>
      </c>
      <c r="M44" t="s">
        <v>208</v>
      </c>
      <c r="O44" t="s">
        <v>45</v>
      </c>
      <c r="P44" t="s">
        <v>50</v>
      </c>
      <c r="Q44" t="str">
        <f>VLOOKUP(P44,[1]人员明细!$B:$G,6,0)</f>
        <v>焊接车间</v>
      </c>
      <c r="U44" s="1" t="s">
        <v>45</v>
      </c>
      <c r="V44" s="2" t="s">
        <v>80</v>
      </c>
      <c r="W44" t="str">
        <f>VLOOKUP(V44,[1]人员明细!$B:$H,7,0)</f>
        <v>焊工</v>
      </c>
    </row>
    <row r="45" spans="4:23">
      <c r="D45" t="s">
        <v>101</v>
      </c>
      <c r="E45" t="s">
        <v>237</v>
      </c>
      <c r="L45" t="s">
        <v>45</v>
      </c>
      <c r="M45" t="s">
        <v>238</v>
      </c>
      <c r="O45" t="s">
        <v>45</v>
      </c>
      <c r="P45" t="s">
        <v>75</v>
      </c>
      <c r="Q45" t="str">
        <f>VLOOKUP(P45,[1]人员明细!$B:$G,6,0)</f>
        <v>总经办-销售服务科</v>
      </c>
      <c r="U45" s="1" t="s">
        <v>45</v>
      </c>
      <c r="V45" s="1" t="s">
        <v>81</v>
      </c>
      <c r="W45" t="str">
        <f>VLOOKUP(V45,[1]人员明细!$B:$H,7,0)</f>
        <v>摆件工</v>
      </c>
    </row>
    <row r="46" spans="4:23">
      <c r="D46" t="s">
        <v>18</v>
      </c>
      <c r="E46" t="s">
        <v>196</v>
      </c>
      <c r="L46" t="s">
        <v>45</v>
      </c>
      <c r="M46" t="s">
        <v>239</v>
      </c>
      <c r="O46" t="s">
        <v>45</v>
      </c>
      <c r="P46" t="s">
        <v>229</v>
      </c>
      <c r="Q46" t="str">
        <f>VLOOKUP(P46,[1]人员明细!$B:$G,6,0)</f>
        <v>焊接车间</v>
      </c>
      <c r="U46" s="1" t="s">
        <v>45</v>
      </c>
      <c r="V46" s="1" t="s">
        <v>82</v>
      </c>
      <c r="W46" t="str">
        <f>VLOOKUP(V46,[1]人员明细!$B:$H,7,0)</f>
        <v>摆件工</v>
      </c>
    </row>
    <row r="47" spans="4:23">
      <c r="L47" t="s">
        <v>45</v>
      </c>
      <c r="M47" t="s">
        <v>240</v>
      </c>
      <c r="O47" t="s">
        <v>45</v>
      </c>
      <c r="P47" t="s">
        <v>230</v>
      </c>
      <c r="Q47" t="str">
        <f>VLOOKUP(P47,[1]人员明细!$B:$G,6,0)</f>
        <v>焊接车间</v>
      </c>
      <c r="U47" s="1" t="s">
        <v>45</v>
      </c>
      <c r="V47" s="1" t="s">
        <v>83</v>
      </c>
      <c r="W47" t="str">
        <f>VLOOKUP(V47,[1]人员明细!$B:$H,7,0)</f>
        <v>摆件工</v>
      </c>
    </row>
    <row r="48" spans="4:23">
      <c r="E48" t="s">
        <v>154</v>
      </c>
      <c r="L48" t="s">
        <v>45</v>
      </c>
      <c r="M48" t="s">
        <v>241</v>
      </c>
      <c r="O48" t="s">
        <v>45</v>
      </c>
      <c r="P48" t="s">
        <v>72</v>
      </c>
      <c r="Q48" t="str">
        <f>VLOOKUP(P48,[1]人员明细!$B:$G,6,0)</f>
        <v>焊接车间</v>
      </c>
      <c r="U48" s="1" t="s">
        <v>45</v>
      </c>
      <c r="V48" s="1" t="s">
        <v>90</v>
      </c>
      <c r="W48" t="str">
        <f>VLOOKUP(V48,[1]人员明细!$B:$H,7,0)</f>
        <v>摆件工</v>
      </c>
    </row>
    <row r="49" spans="12:23">
      <c r="L49" t="s">
        <v>45</v>
      </c>
      <c r="M49" t="s">
        <v>242</v>
      </c>
      <c r="O49" t="s">
        <v>45</v>
      </c>
      <c r="P49" t="s">
        <v>73</v>
      </c>
      <c r="Q49" t="str">
        <f>VLOOKUP(P49,[1]人员明细!$B:$G,6,0)</f>
        <v>焊接车间</v>
      </c>
      <c r="U49" s="1" t="s">
        <v>45</v>
      </c>
      <c r="V49" s="1" t="s">
        <v>91</v>
      </c>
      <c r="W49" t="str">
        <f>VLOOKUP(V49,[1]人员明细!$B:$H,7,0)</f>
        <v>摆件工</v>
      </c>
    </row>
    <row r="50" spans="12:23">
      <c r="L50" t="s">
        <v>45</v>
      </c>
      <c r="M50" t="s">
        <v>243</v>
      </c>
      <c r="O50" t="s">
        <v>45</v>
      </c>
      <c r="P50" t="s">
        <v>237</v>
      </c>
      <c r="Q50" t="str">
        <f>VLOOKUP(P50,[1]人员明细!$B:$G,6,0)</f>
        <v>后视镜组装车间</v>
      </c>
      <c r="U50" s="1" t="s">
        <v>45</v>
      </c>
      <c r="V50" s="1" t="s">
        <v>92</v>
      </c>
      <c r="W50" t="str">
        <f>VLOOKUP(V50,[1]人员明细!$B:$H,7,0)</f>
        <v>焊工</v>
      </c>
    </row>
    <row r="51" spans="12:23">
      <c r="L51" t="s">
        <v>45</v>
      </c>
      <c r="M51" t="s">
        <v>244</v>
      </c>
      <c r="O51" t="s">
        <v>45</v>
      </c>
      <c r="P51" t="s">
        <v>198</v>
      </c>
      <c r="Q51" t="str">
        <f>VLOOKUP(P51,[1]人员明细!$B:$G,6,0)</f>
        <v>焊接车间</v>
      </c>
      <c r="U51" s="1" t="s">
        <v>45</v>
      </c>
      <c r="V51" s="1" t="s">
        <v>198</v>
      </c>
      <c r="W51" t="str">
        <f>VLOOKUP(V51,[1]人员明细!$B:$H,7,0)</f>
        <v>摆件工</v>
      </c>
    </row>
    <row r="52" spans="12:23">
      <c r="L52" t="s">
        <v>45</v>
      </c>
      <c r="M52" t="s">
        <v>56</v>
      </c>
      <c r="O52" t="s">
        <v>45</v>
      </c>
      <c r="P52" t="s">
        <v>245</v>
      </c>
      <c r="Q52" t="str">
        <f>VLOOKUP(P52,[1]人员明细!$B:$G,6,0)</f>
        <v>焊接车间</v>
      </c>
      <c r="U52" s="1" t="s">
        <v>45</v>
      </c>
      <c r="V52" s="1" t="s">
        <v>200</v>
      </c>
      <c r="W52" t="str">
        <f>VLOOKUP(V52,[1]人员明细!$B:$H,7,0)</f>
        <v>摆件工</v>
      </c>
    </row>
    <row r="53" spans="12:23">
      <c r="L53" t="s">
        <v>45</v>
      </c>
      <c r="M53" t="s">
        <v>246</v>
      </c>
      <c r="O53" t="s">
        <v>45</v>
      </c>
      <c r="P53" t="s">
        <v>76</v>
      </c>
      <c r="Q53" t="str">
        <f>VLOOKUP(P53,[1]人员明细!$B:$G,6,0)</f>
        <v>焊接车间</v>
      </c>
      <c r="U53" s="1" t="s">
        <v>101</v>
      </c>
      <c r="V53" s="1" t="s">
        <v>105</v>
      </c>
      <c r="W53" t="str">
        <f>VLOOKUP(V53,[1]人员明细!$B:$H,7,0)</f>
        <v>组装工</v>
      </c>
    </row>
    <row r="54" spans="12:23">
      <c r="L54" t="s">
        <v>45</v>
      </c>
      <c r="M54" t="s">
        <v>247</v>
      </c>
      <c r="O54" t="s">
        <v>45</v>
      </c>
      <c r="P54" t="s">
        <v>77</v>
      </c>
      <c r="Q54" t="str">
        <f>VLOOKUP(P54,[1]人员明细!$B:$G,6,0)</f>
        <v>焊接车间</v>
      </c>
      <c r="U54" s="1" t="s">
        <v>101</v>
      </c>
      <c r="V54" s="1" t="s">
        <v>106</v>
      </c>
      <c r="W54" t="str">
        <f>VLOOKUP(V54,[1]人员明细!$B:$H,7,0)</f>
        <v>组装工</v>
      </c>
    </row>
    <row r="55" spans="12:23">
      <c r="L55" t="s">
        <v>45</v>
      </c>
      <c r="M55" t="s">
        <v>216</v>
      </c>
      <c r="O55" t="s">
        <v>45</v>
      </c>
      <c r="P55" t="s">
        <v>78</v>
      </c>
      <c r="Q55" t="str">
        <f>VLOOKUP(P55,[1]人员明细!$B:$G,6,0)</f>
        <v>焊接车间</v>
      </c>
      <c r="U55" s="1" t="s">
        <v>101</v>
      </c>
      <c r="V55" s="1" t="s">
        <v>107</v>
      </c>
      <c r="W55" t="str">
        <f>VLOOKUP(V55,[1]人员明细!$B:$H,7,0)</f>
        <v>组装工</v>
      </c>
    </row>
    <row r="56" spans="12:23">
      <c r="L56" t="s">
        <v>101</v>
      </c>
      <c r="M56" t="s">
        <v>113</v>
      </c>
      <c r="O56" t="s">
        <v>45</v>
      </c>
      <c r="P56" t="s">
        <v>79</v>
      </c>
      <c r="Q56" t="str">
        <f>VLOOKUP(P56,[1]人员明细!$B:$G,6,0)</f>
        <v>焊接车间</v>
      </c>
      <c r="U56" s="1" t="s">
        <v>101</v>
      </c>
      <c r="V56" s="1" t="s">
        <v>108</v>
      </c>
      <c r="W56" t="str">
        <f>VLOOKUP(V56,[1]人员明细!$B:$H,7,0)</f>
        <v>组装工</v>
      </c>
    </row>
    <row r="57" spans="12:23">
      <c r="L57" t="s">
        <v>101</v>
      </c>
      <c r="M57" t="s">
        <v>114</v>
      </c>
      <c r="O57" t="s">
        <v>101</v>
      </c>
      <c r="P57" t="s">
        <v>113</v>
      </c>
      <c r="Q57" t="str">
        <f>VLOOKUP(P57,[1]人员明细!$B:$G,6,0)</f>
        <v>后视镜组装车间</v>
      </c>
      <c r="U57" s="1" t="s">
        <v>101</v>
      </c>
      <c r="V57" s="1" t="s">
        <v>109</v>
      </c>
      <c r="W57" t="str">
        <f>VLOOKUP(V57,[1]人员明细!$B:$H,7,0)</f>
        <v>组装工</v>
      </c>
    </row>
    <row r="58" spans="12:23">
      <c r="L58" t="s">
        <v>101</v>
      </c>
      <c r="M58" t="s">
        <v>234</v>
      </c>
      <c r="O58" t="s">
        <v>101</v>
      </c>
      <c r="P58" t="s">
        <v>114</v>
      </c>
      <c r="Q58" t="str">
        <f>VLOOKUP(P58,[1]人员明细!$B:$G,6,0)</f>
        <v>后视镜组装车间</v>
      </c>
      <c r="U58" s="1" t="s">
        <v>101</v>
      </c>
      <c r="V58" s="1" t="s">
        <v>110</v>
      </c>
      <c r="W58" t="str">
        <f>VLOOKUP(V58,[1]人员明细!$B:$H,7,0)</f>
        <v>组装工</v>
      </c>
    </row>
    <row r="59" spans="12:23">
      <c r="L59" t="s">
        <v>101</v>
      </c>
      <c r="M59" t="s">
        <v>236</v>
      </c>
      <c r="O59" t="s">
        <v>101</v>
      </c>
      <c r="P59" t="s">
        <v>236</v>
      </c>
      <c r="Q59" t="str">
        <f>VLOOKUP(P59,[1]人员明细!$B:$G,6,0)</f>
        <v>后视镜组装车间</v>
      </c>
      <c r="U59" s="1" t="s">
        <v>101</v>
      </c>
      <c r="V59" s="1" t="s">
        <v>248</v>
      </c>
      <c r="W59" t="str">
        <f>VLOOKUP(V59,[1]人员明细!$B:$H,7,0)</f>
        <v>组装工</v>
      </c>
    </row>
    <row r="60" spans="12:23">
      <c r="L60" t="s">
        <v>101</v>
      </c>
      <c r="M60" t="s">
        <v>112</v>
      </c>
      <c r="O60" t="s">
        <v>101</v>
      </c>
      <c r="P60" t="s">
        <v>112</v>
      </c>
      <c r="Q60" t="str">
        <f>VLOOKUP(P60,[1]人员明细!$B:$G,6,0)</f>
        <v>后视镜组装车间</v>
      </c>
      <c r="U60" s="1" t="s">
        <v>101</v>
      </c>
      <c r="V60" s="1" t="s">
        <v>111</v>
      </c>
      <c r="W60" t="str">
        <f>VLOOKUP(V60,[1]人员明细!$B:$H,7,0)</f>
        <v>组装工</v>
      </c>
    </row>
    <row r="61" spans="12:23">
      <c r="L61" t="s">
        <v>101</v>
      </c>
      <c r="M61" t="s">
        <v>237</v>
      </c>
      <c r="O61" t="s">
        <v>101</v>
      </c>
      <c r="P61" t="s">
        <v>237</v>
      </c>
      <c r="Q61" t="str">
        <f>VLOOKUP(P61,[1]人员明细!$B:$G,6,0)</f>
        <v>后视镜组装车间</v>
      </c>
      <c r="U61" s="1" t="s">
        <v>101</v>
      </c>
      <c r="V61" s="1" t="s">
        <v>236</v>
      </c>
      <c r="W61" t="str">
        <f>VLOOKUP(V61,[1]人员明细!$B:$H,7,0)</f>
        <v>组装工</v>
      </c>
    </row>
    <row r="62" spans="12:23">
      <c r="L62" t="s">
        <v>168</v>
      </c>
      <c r="M62" t="s">
        <v>249</v>
      </c>
      <c r="O62" t="s">
        <v>101</v>
      </c>
      <c r="P62" t="s">
        <v>245</v>
      </c>
      <c r="Q62" t="str">
        <f>VLOOKUP(P62,[1]人员明细!$B:$G,6,0)</f>
        <v>焊接车间</v>
      </c>
      <c r="U62" s="1" t="s">
        <v>101</v>
      </c>
      <c r="V62" s="1" t="s">
        <v>112</v>
      </c>
      <c r="W62" t="str">
        <f>VLOOKUP(V62,[1]人员明细!$B:$H,7,0)</f>
        <v>组装工</v>
      </c>
    </row>
    <row r="63" spans="12:23">
      <c r="L63" t="s">
        <v>18</v>
      </c>
      <c r="M63" t="s">
        <v>196</v>
      </c>
      <c r="O63" t="s">
        <v>101</v>
      </c>
      <c r="P63" t="s">
        <v>105</v>
      </c>
      <c r="Q63" t="str">
        <f>VLOOKUP(P63,[1]人员明细!$B:$G,6,0)</f>
        <v>后视镜组装车间</v>
      </c>
      <c r="U63" s="1" t="s">
        <v>101</v>
      </c>
      <c r="V63" s="1" t="s">
        <v>237</v>
      </c>
      <c r="W63" t="str">
        <f>VLOOKUP(V63,[1]人员明细!$B:$H,7,0)</f>
        <v>组装工</v>
      </c>
    </row>
    <row r="64" spans="12:23">
      <c r="O64" t="s">
        <v>101</v>
      </c>
      <c r="P64" t="s">
        <v>106</v>
      </c>
      <c r="Q64" t="str">
        <f>VLOOKUP(P64,[1]人员明细!$B:$G,6,0)</f>
        <v>后视镜组装车间</v>
      </c>
      <c r="U64" s="1" t="s">
        <v>101</v>
      </c>
      <c r="V64" s="1" t="s">
        <v>113</v>
      </c>
      <c r="W64" t="str">
        <f>VLOOKUP(V64,[1]人员明细!$B:$H,7,0)</f>
        <v>组装工</v>
      </c>
    </row>
    <row r="65" spans="13:23">
      <c r="M65" t="s">
        <v>154</v>
      </c>
      <c r="O65" t="s">
        <v>101</v>
      </c>
      <c r="P65" t="s">
        <v>107</v>
      </c>
      <c r="Q65" t="str">
        <f>VLOOKUP(P65,[1]人员明细!$B:$G,6,0)</f>
        <v>后视镜组装车间</v>
      </c>
      <c r="U65" s="1" t="s">
        <v>101</v>
      </c>
      <c r="V65" s="1" t="s">
        <v>114</v>
      </c>
      <c r="W65" t="str">
        <f>VLOOKUP(V65,[1]人员明细!$B:$H,7,0)</f>
        <v>组装工</v>
      </c>
    </row>
    <row r="66" spans="13:23">
      <c r="O66" t="s">
        <v>101</v>
      </c>
      <c r="P66" t="s">
        <v>108</v>
      </c>
      <c r="Q66" t="str">
        <f>VLOOKUP(P66,[1]人员明细!$B:$G,6,0)</f>
        <v>后视镜组装车间</v>
      </c>
      <c r="U66" s="1" t="s">
        <v>115</v>
      </c>
      <c r="V66" s="3" t="s">
        <v>116</v>
      </c>
      <c r="W66" t="str">
        <f>VLOOKUP(V66,[1]人员明细!$B:$H,7,0)</f>
        <v>组装工</v>
      </c>
    </row>
    <row r="67" spans="13:23">
      <c r="O67" t="s">
        <v>101</v>
      </c>
      <c r="P67" t="s">
        <v>109</v>
      </c>
      <c r="Q67" t="str">
        <f>VLOOKUP(P67,[1]人员明细!$B:$G,6,0)</f>
        <v>后视镜组装车间</v>
      </c>
      <c r="U67" s="1" t="s">
        <v>115</v>
      </c>
      <c r="V67" s="3" t="s">
        <v>120</v>
      </c>
      <c r="W67" t="str">
        <f>VLOOKUP(V67,[1]人员明细!$B:$H,7,0)</f>
        <v>组装工</v>
      </c>
    </row>
    <row r="68" spans="13:23">
      <c r="O68" t="s">
        <v>101</v>
      </c>
      <c r="P68" t="s">
        <v>110</v>
      </c>
      <c r="Q68" t="str">
        <f>VLOOKUP(P68,[1]人员明细!$B:$G,6,0)</f>
        <v>后视镜组装车间</v>
      </c>
      <c r="U68" s="1" t="s">
        <v>115</v>
      </c>
      <c r="V68" s="3" t="s">
        <v>121</v>
      </c>
      <c r="W68" t="str">
        <f>VLOOKUP(V68,[1]人员明细!$B:$H,7,0)</f>
        <v>组装工</v>
      </c>
    </row>
    <row r="69" spans="13:23">
      <c r="O69" t="s">
        <v>101</v>
      </c>
      <c r="P69" t="s">
        <v>248</v>
      </c>
      <c r="Q69" t="str">
        <f>VLOOKUP(P69,[1]人员明细!$B:$G,6,0)</f>
        <v>后视镜组装车间</v>
      </c>
      <c r="U69" s="1" t="s">
        <v>130</v>
      </c>
      <c r="V69" s="3" t="s">
        <v>131</v>
      </c>
      <c r="W69" t="str">
        <f>VLOOKUP(V69,[1]人员明细!$B:$H,7,0)</f>
        <v>组装工</v>
      </c>
    </row>
    <row r="70" spans="13:23">
      <c r="O70" t="s">
        <v>101</v>
      </c>
      <c r="P70" t="s">
        <v>111</v>
      </c>
      <c r="Q70" t="str">
        <f>VLOOKUP(P70,[1]人员明细!$B:$G,6,0)</f>
        <v>后视镜组装车间</v>
      </c>
      <c r="U70" s="1" t="s">
        <v>130</v>
      </c>
      <c r="V70" s="3" t="s">
        <v>132</v>
      </c>
      <c r="W70" t="str">
        <f>VLOOKUP(V70,[1]人员明细!$B:$H,7,0)</f>
        <v>组装工</v>
      </c>
    </row>
    <row r="71" spans="13:23">
      <c r="O71" t="s">
        <v>31</v>
      </c>
      <c r="P71" t="s">
        <v>38</v>
      </c>
      <c r="Q71" t="str">
        <f>VLOOKUP(P71,[1]人员明细!$B:$G,6,0)</f>
        <v>底座装配车间</v>
      </c>
      <c r="U71" s="1" t="s">
        <v>130</v>
      </c>
      <c r="V71" s="3" t="s">
        <v>250</v>
      </c>
      <c r="W71" t="str">
        <f>VLOOKUP(V71,[1]人员明细!$B:$H,7,0)</f>
        <v>组装工</v>
      </c>
    </row>
    <row r="72" spans="13:23">
      <c r="O72" t="s">
        <v>74</v>
      </c>
      <c r="P72" t="s">
        <v>75</v>
      </c>
      <c r="Q72" t="str">
        <f>VLOOKUP(P72,[1]人员明细!$B:$G,6,0)</f>
        <v>总经办-销售服务科</v>
      </c>
      <c r="U72" s="1" t="s">
        <v>130</v>
      </c>
      <c r="V72" s="3" t="s">
        <v>133</v>
      </c>
      <c r="W72" t="str">
        <f>VLOOKUP(V72,[1]人员明细!$B:$H,7,0)</f>
        <v>组装工</v>
      </c>
    </row>
    <row r="73" spans="13:23">
      <c r="O73" t="s">
        <v>169</v>
      </c>
      <c r="P73" t="s">
        <v>131</v>
      </c>
      <c r="Q73" t="str">
        <f>VLOOKUP(P73,[1]人员明细!$B:$G,6,0)</f>
        <v>座椅总装车间</v>
      </c>
    </row>
    <row r="74" spans="13:23">
      <c r="O74" t="s">
        <v>169</v>
      </c>
      <c r="P74" t="s">
        <v>132</v>
      </c>
      <c r="Q74" t="str">
        <f>VLOOKUP(P74,[1]人员明细!$B:$G,6,0)</f>
        <v>座椅总装车间</v>
      </c>
    </row>
    <row r="75" spans="13:23">
      <c r="O75" t="s">
        <v>169</v>
      </c>
      <c r="P75" t="s">
        <v>250</v>
      </c>
      <c r="Q75" t="str">
        <f>VLOOKUP(P75,[1]人员明细!$B:$G,6,0)</f>
        <v>座椅总装车间</v>
      </c>
    </row>
    <row r="76" spans="13:23">
      <c r="O76" t="s">
        <v>169</v>
      </c>
      <c r="P76" t="s">
        <v>133</v>
      </c>
      <c r="Q76" t="str">
        <f>VLOOKUP(P76,[1]人员明细!$B:$G,6,0)</f>
        <v>座椅总装车间</v>
      </c>
    </row>
    <row r="77" spans="13:23">
      <c r="O77" t="s">
        <v>18</v>
      </c>
      <c r="P77" t="s">
        <v>196</v>
      </c>
      <c r="Q77" t="str">
        <f>VLOOKUP(P77,[1]人员明细!$B:$G,6,0)</f>
        <v>注塑车间</v>
      </c>
    </row>
    <row r="129" spans="13:13">
      <c r="M129" t="s">
        <v>154</v>
      </c>
    </row>
    <row r="169" spans="16:16">
      <c r="P169" t="s">
        <v>154</v>
      </c>
    </row>
    <row r="211" spans="16:16">
      <c r="P211" t="s">
        <v>154</v>
      </c>
    </row>
    <row r="213" spans="16:16">
      <c r="P213" t="s">
        <v>154</v>
      </c>
    </row>
  </sheetData>
  <sortState ref="O3:P225">
    <sortCondition ref="O3"/>
  </sortState>
  <conditionalFormatting sqref="V3">
    <cfRule type="duplicateValues" priority="222"/>
  </conditionalFormatting>
  <conditionalFormatting sqref="V4">
    <cfRule type="duplicateValues" dxfId="0" priority="93"/>
  </conditionalFormatting>
  <conditionalFormatting sqref="V5">
    <cfRule type="duplicateValues" dxfId="0" priority="85"/>
  </conditionalFormatting>
  <conditionalFormatting sqref="V6">
    <cfRule type="duplicateValues" dxfId="0" priority="84"/>
  </conditionalFormatting>
  <conditionalFormatting sqref="V7">
    <cfRule type="duplicateValues" dxfId="0" priority="195"/>
  </conditionalFormatting>
  <conditionalFormatting sqref="V8">
    <cfRule type="duplicateValues" priority="219"/>
    <cfRule type="duplicateValues" dxfId="0" priority="218"/>
  </conditionalFormatting>
  <conditionalFormatting sqref="V9">
    <cfRule type="duplicateValues" priority="203"/>
    <cfRule type="duplicateValues" dxfId="0" priority="202"/>
  </conditionalFormatting>
  <conditionalFormatting sqref="V10">
    <cfRule type="duplicateValues" priority="73"/>
    <cfRule type="duplicateValues" dxfId="0" priority="71"/>
  </conditionalFormatting>
  <conditionalFormatting sqref="V11">
    <cfRule type="duplicateValues" priority="72"/>
    <cfRule type="duplicateValues" dxfId="0" priority="70"/>
  </conditionalFormatting>
  <conditionalFormatting sqref="V12">
    <cfRule type="duplicateValues" priority="154"/>
    <cfRule type="duplicateValues" dxfId="0" priority="153"/>
  </conditionalFormatting>
  <conditionalFormatting sqref="V13">
    <cfRule type="duplicateValues" priority="156"/>
    <cfRule type="duplicateValues" dxfId="0" priority="155"/>
  </conditionalFormatting>
  <conditionalFormatting sqref="V14">
    <cfRule type="duplicateValues" priority="216"/>
    <cfRule type="duplicateValues" dxfId="0" priority="212"/>
  </conditionalFormatting>
  <conditionalFormatting sqref="V15">
    <cfRule type="duplicateValues" priority="200"/>
    <cfRule type="duplicateValues" dxfId="0" priority="199"/>
  </conditionalFormatting>
  <conditionalFormatting sqref="V16">
    <cfRule type="duplicateValues" priority="193"/>
    <cfRule type="duplicateValues" dxfId="0" priority="184"/>
  </conditionalFormatting>
  <conditionalFormatting sqref="V17">
    <cfRule type="duplicateValues" priority="152"/>
    <cfRule type="duplicateValues" dxfId="0" priority="151"/>
  </conditionalFormatting>
  <conditionalFormatting sqref="V18">
    <cfRule type="duplicateValues" priority="192"/>
    <cfRule type="duplicateValues" dxfId="0" priority="183"/>
  </conditionalFormatting>
  <conditionalFormatting sqref="V19">
    <cfRule type="duplicateValues" priority="191"/>
    <cfRule type="duplicateValues" dxfId="0" priority="182"/>
  </conditionalFormatting>
  <conditionalFormatting sqref="V20">
    <cfRule type="duplicateValues" priority="190"/>
    <cfRule type="duplicateValues" dxfId="0" priority="181"/>
  </conditionalFormatting>
  <conditionalFormatting sqref="V21">
    <cfRule type="duplicateValues" priority="189"/>
    <cfRule type="duplicateValues" dxfId="0" priority="180"/>
  </conditionalFormatting>
  <conditionalFormatting sqref="V22">
    <cfRule type="duplicateValues" priority="188"/>
    <cfRule type="duplicateValues" dxfId="0" priority="179"/>
  </conditionalFormatting>
  <conditionalFormatting sqref="V23">
    <cfRule type="duplicateValues" priority="187"/>
    <cfRule type="duplicateValues" dxfId="0" priority="178"/>
  </conditionalFormatting>
  <conditionalFormatting sqref="V31">
    <cfRule type="duplicateValues" dxfId="0" priority="170"/>
  </conditionalFormatting>
  <conditionalFormatting sqref="V32">
    <cfRule type="duplicateValues" dxfId="0" priority="169"/>
  </conditionalFormatting>
  <conditionalFormatting sqref="V33">
    <cfRule type="duplicateValues" dxfId="0" priority="168"/>
  </conditionalFormatting>
  <conditionalFormatting sqref="V34">
    <cfRule type="duplicateValues" dxfId="0" priority="167"/>
  </conditionalFormatting>
  <conditionalFormatting sqref="V35">
    <cfRule type="duplicateValues" dxfId="0" priority="166"/>
  </conditionalFormatting>
  <conditionalFormatting sqref="V36">
    <cfRule type="duplicateValues" dxfId="0" priority="165"/>
  </conditionalFormatting>
  <conditionalFormatting sqref="V37">
    <cfRule type="duplicateValues" dxfId="0" priority="164"/>
  </conditionalFormatting>
  <conditionalFormatting sqref="V38">
    <cfRule type="duplicateValues" dxfId="0" priority="163"/>
  </conditionalFormatting>
  <conditionalFormatting sqref="V39">
    <cfRule type="duplicateValues" dxfId="0" priority="162"/>
  </conditionalFormatting>
  <conditionalFormatting sqref="V40">
    <cfRule type="duplicateValues" dxfId="0" priority="161"/>
  </conditionalFormatting>
  <conditionalFormatting sqref="V41">
    <cfRule type="duplicateValues" dxfId="0" priority="160"/>
  </conditionalFormatting>
  <conditionalFormatting sqref="V42">
    <cfRule type="duplicateValues" dxfId="0" priority="159"/>
  </conditionalFormatting>
  <conditionalFormatting sqref="V43">
    <cfRule type="duplicateValues" dxfId="0" priority="158"/>
  </conditionalFormatting>
  <conditionalFormatting sqref="V45">
    <cfRule type="duplicateValues" priority="186"/>
    <cfRule type="duplicateValues" dxfId="0" priority="177"/>
  </conditionalFormatting>
  <conditionalFormatting sqref="V46">
    <cfRule type="duplicateValues" priority="185"/>
    <cfRule type="duplicateValues" dxfId="0" priority="176"/>
  </conditionalFormatting>
  <conditionalFormatting sqref="V47">
    <cfRule type="duplicateValues" priority="217"/>
    <cfRule type="duplicateValues" dxfId="0" priority="213"/>
  </conditionalFormatting>
  <conditionalFormatting sqref="V48">
    <cfRule type="duplicateValues" priority="215"/>
    <cfRule type="duplicateValues" dxfId="0" priority="211"/>
  </conditionalFormatting>
  <conditionalFormatting sqref="V49">
    <cfRule type="duplicateValues" priority="214"/>
    <cfRule type="duplicateValues" dxfId="0" priority="210"/>
  </conditionalFormatting>
  <conditionalFormatting sqref="V50">
    <cfRule type="duplicateValues" priority="198"/>
    <cfRule type="duplicateValues" dxfId="0" priority="197"/>
  </conditionalFormatting>
  <conditionalFormatting sqref="V51">
    <cfRule type="duplicateValues" priority="17"/>
    <cfRule type="duplicateValues" dxfId="0" priority="15"/>
  </conditionalFormatting>
  <conditionalFormatting sqref="V52">
    <cfRule type="duplicateValues" priority="223"/>
  </conditionalFormatting>
  <conditionalFormatting sqref="V53">
    <cfRule type="duplicateValues" dxfId="0" priority="42"/>
  </conditionalFormatting>
  <conditionalFormatting sqref="V54">
    <cfRule type="duplicateValues" dxfId="0" priority="41"/>
  </conditionalFormatting>
  <conditionalFormatting sqref="V55">
    <cfRule type="duplicateValues" dxfId="0" priority="40"/>
  </conditionalFormatting>
  <conditionalFormatting sqref="V56">
    <cfRule type="duplicateValues" dxfId="0" priority="39"/>
  </conditionalFormatting>
  <conditionalFormatting sqref="V57">
    <cfRule type="duplicateValues" dxfId="0" priority="54"/>
  </conditionalFormatting>
  <conditionalFormatting sqref="V58">
    <cfRule type="duplicateValues" dxfId="0" priority="53"/>
  </conditionalFormatting>
  <conditionalFormatting sqref="V59">
    <cfRule type="duplicateValues" dxfId="0" priority="66"/>
  </conditionalFormatting>
  <conditionalFormatting sqref="V60">
    <cfRule type="duplicateValues" dxfId="0" priority="65"/>
  </conditionalFormatting>
  <conditionalFormatting sqref="V61">
    <cfRule type="duplicateValues" dxfId="0" priority="175"/>
  </conditionalFormatting>
  <conditionalFormatting sqref="V62">
    <cfRule type="duplicateValues" dxfId="0" priority="174"/>
  </conditionalFormatting>
  <conditionalFormatting sqref="V63">
    <cfRule type="duplicateValues" dxfId="0" priority="173"/>
  </conditionalFormatting>
  <conditionalFormatting sqref="V66">
    <cfRule type="duplicateValues" dxfId="0" priority="150"/>
  </conditionalFormatting>
  <conditionalFormatting sqref="V67">
    <cfRule type="duplicateValues" dxfId="0" priority="149"/>
  </conditionalFormatting>
  <conditionalFormatting sqref="V68">
    <cfRule type="duplicateValues" dxfId="0" priority="148"/>
  </conditionalFormatting>
  <conditionalFormatting sqref="V69">
    <cfRule type="duplicateValues" dxfId="0" priority="126"/>
  </conditionalFormatting>
  <conditionalFormatting sqref="V70">
    <cfRule type="duplicateValues" dxfId="0" priority="125"/>
  </conditionalFormatting>
  <conditionalFormatting sqref="V71">
    <cfRule type="duplicateValues" dxfId="0" priority="124"/>
  </conditionalFormatting>
  <conditionalFormatting sqref="V72">
    <cfRule type="duplicateValues" dxfId="0" priority="123"/>
  </conditionalFormatting>
  <conditionalFormatting sqref="P$1:P$1048576">
    <cfRule type="duplicateValues" dxfId="0" priority="224"/>
  </conditionalFormatting>
  <conditionalFormatting sqref="V64:V65">
    <cfRule type="duplicateValues" dxfId="0" priority="208"/>
  </conditionalFormatting>
  <conditionalFormatting sqref="V3 V52">
    <cfRule type="duplicateValues" priority="221"/>
    <cfRule type="duplicateValues" dxfId="0" priority="220"/>
  </conditionalFormatting>
  <conditionalFormatting sqref="V3 V8 V14 V47:V49 V52">
    <cfRule type="duplicateValues" dxfId="0" priority="209"/>
  </conditionalFormatting>
  <conditionalFormatting sqref="V3 V8 V14 V47:V49 V52 V64:V65">
    <cfRule type="duplicateValues" dxfId="0" priority="207"/>
  </conditionalFormatting>
  <conditionalFormatting sqref="V3 V8:V9 V14 V47:V49 V52 V64:V65">
    <cfRule type="duplicateValues" dxfId="0" priority="201"/>
  </conditionalFormatting>
  <conditionalFormatting sqref="V3 V8:V9 V14:V15 V47:V50 V52 V64:V65">
    <cfRule type="duplicateValues" dxfId="0" priority="196"/>
  </conditionalFormatting>
  <conditionalFormatting sqref="V3:V4 V7:V9 V14:V15 V47:V50 V52 V64:V65">
    <cfRule type="duplicateValues" dxfId="0" priority="194"/>
  </conditionalFormatting>
  <conditionalFormatting sqref="V3:V4 V7:V9 V18:V23 V14:V16 V45:V50 V52 V61:V65">
    <cfRule type="duplicateValues" dxfId="0" priority="172"/>
  </conditionalFormatting>
  <conditionalFormatting sqref="V3:V4 V7:V9 V18:V30 V14:V16 V44:V50 V52 V61:V65">
    <cfRule type="duplicateValues" dxfId="0" priority="171"/>
  </conditionalFormatting>
  <conditionalFormatting sqref="V3:V4 V7:V9 V18:V50 V52 V14:V16 V61:V65">
    <cfRule type="duplicateValues" dxfId="0" priority="157"/>
  </conditionalFormatting>
  <conditionalFormatting sqref="V3:V4 V7:V9 V12:V50 V52 V61:V72">
    <cfRule type="duplicateValues" dxfId="0" priority="94"/>
  </conditionalFormatting>
  <conditionalFormatting sqref="V3:V50 V52 V61:V72">
    <cfRule type="duplicateValues" dxfId="0" priority="67"/>
  </conditionalFormatting>
  <conditionalFormatting sqref="V3:V50 V52:V72">
    <cfRule type="duplicateValues" dxfId="0" priority="18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B105"/>
  <sheetViews>
    <sheetView workbookViewId="0">
      <selection activeCell="E67" sqref="E67"/>
    </sheetView>
  </sheetViews>
  <sheetFormatPr defaultColWidth="9" defaultRowHeight="13.5" outlineLevelCol="1"/>
  <cols>
    <col min="1" max="1" width="15.625" customWidth="1"/>
  </cols>
  <sheetData>
    <row r="4" spans="1:2">
      <c r="A4" t="s">
        <v>251</v>
      </c>
      <c r="B4" t="s">
        <v>252</v>
      </c>
    </row>
    <row r="5" spans="1:2">
      <c r="A5" t="s">
        <v>251</v>
      </c>
      <c r="B5" t="s">
        <v>253</v>
      </c>
    </row>
    <row r="6" spans="1:2">
      <c r="A6" t="s">
        <v>251</v>
      </c>
      <c r="B6" t="s">
        <v>254</v>
      </c>
    </row>
    <row r="7" spans="1:2">
      <c r="A7" t="s">
        <v>31</v>
      </c>
      <c r="B7" t="s">
        <v>38</v>
      </c>
    </row>
    <row r="8" spans="1:2">
      <c r="A8" t="s">
        <v>31</v>
      </c>
      <c r="B8" t="s">
        <v>255</v>
      </c>
    </row>
    <row r="9" spans="1:2">
      <c r="A9" t="s">
        <v>31</v>
      </c>
      <c r="B9" t="s">
        <v>256</v>
      </c>
    </row>
    <row r="10" spans="1:2">
      <c r="A10" t="s">
        <v>31</v>
      </c>
      <c r="B10" t="s">
        <v>257</v>
      </c>
    </row>
    <row r="11" spans="1:2">
      <c r="A11" t="s">
        <v>42</v>
      </c>
      <c r="B11" t="s">
        <v>258</v>
      </c>
    </row>
    <row r="12" spans="1:2">
      <c r="A12" t="s">
        <v>42</v>
      </c>
      <c r="B12" t="s">
        <v>259</v>
      </c>
    </row>
    <row r="13" spans="1:2">
      <c r="A13" t="s">
        <v>42</v>
      </c>
      <c r="B13" t="s">
        <v>260</v>
      </c>
    </row>
    <row r="14" spans="1:2">
      <c r="A14" t="s">
        <v>42</v>
      </c>
      <c r="B14" t="s">
        <v>261</v>
      </c>
    </row>
    <row r="15" spans="1:2">
      <c r="A15" t="s">
        <v>262</v>
      </c>
      <c r="B15" t="s">
        <v>263</v>
      </c>
    </row>
    <row r="16" spans="1:2">
      <c r="A16" t="s">
        <v>262</v>
      </c>
      <c r="B16" t="s">
        <v>264</v>
      </c>
    </row>
    <row r="17" spans="1:2">
      <c r="A17" t="s">
        <v>39</v>
      </c>
      <c r="B17" t="s">
        <v>40</v>
      </c>
    </row>
    <row r="18" spans="1:2">
      <c r="A18" t="s">
        <v>45</v>
      </c>
      <c r="B18" t="s">
        <v>91</v>
      </c>
    </row>
    <row r="19" spans="1:2">
      <c r="A19" t="s">
        <v>45</v>
      </c>
      <c r="B19" t="s">
        <v>265</v>
      </c>
    </row>
    <row r="20" spans="1:2">
      <c r="A20" t="s">
        <v>45</v>
      </c>
      <c r="B20" t="s">
        <v>57</v>
      </c>
    </row>
    <row r="21" spans="1:2">
      <c r="A21" t="s">
        <v>45</v>
      </c>
      <c r="B21" t="s">
        <v>266</v>
      </c>
    </row>
    <row r="22" spans="1:2">
      <c r="A22" t="s">
        <v>45</v>
      </c>
      <c r="B22" t="s">
        <v>34</v>
      </c>
    </row>
    <row r="23" spans="1:2">
      <c r="A23" t="s">
        <v>45</v>
      </c>
      <c r="B23" t="s">
        <v>200</v>
      </c>
    </row>
    <row r="24" spans="1:2">
      <c r="A24" t="s">
        <v>45</v>
      </c>
      <c r="B24" t="s">
        <v>90</v>
      </c>
    </row>
    <row r="25" spans="1:2">
      <c r="A25" t="s">
        <v>45</v>
      </c>
      <c r="B25" t="s">
        <v>267</v>
      </c>
    </row>
    <row r="26" spans="1:2">
      <c r="A26" t="s">
        <v>45</v>
      </c>
      <c r="B26" t="s">
        <v>268</v>
      </c>
    </row>
    <row r="27" spans="1:2">
      <c r="A27" t="s">
        <v>45</v>
      </c>
      <c r="B27" t="s">
        <v>49</v>
      </c>
    </row>
    <row r="28" spans="1:2">
      <c r="A28" t="s">
        <v>45</v>
      </c>
      <c r="B28" t="s">
        <v>269</v>
      </c>
    </row>
    <row r="29" spans="1:2">
      <c r="A29" t="s">
        <v>45</v>
      </c>
      <c r="B29" t="s">
        <v>46</v>
      </c>
    </row>
    <row r="30" spans="1:2">
      <c r="A30" t="s">
        <v>45</v>
      </c>
      <c r="B30" t="s">
        <v>217</v>
      </c>
    </row>
    <row r="31" spans="1:2">
      <c r="A31" t="s">
        <v>45</v>
      </c>
      <c r="B31" t="s">
        <v>83</v>
      </c>
    </row>
    <row r="32" spans="1:2">
      <c r="A32" t="s">
        <v>45</v>
      </c>
      <c r="B32" t="s">
        <v>209</v>
      </c>
    </row>
    <row r="33" spans="1:2">
      <c r="A33" t="s">
        <v>45</v>
      </c>
      <c r="B33" t="s">
        <v>36</v>
      </c>
    </row>
    <row r="34" spans="1:2">
      <c r="A34" t="s">
        <v>45</v>
      </c>
      <c r="B34" t="s">
        <v>270</v>
      </c>
    </row>
    <row r="35" spans="1:2">
      <c r="A35" t="s">
        <v>101</v>
      </c>
      <c r="B35" t="s">
        <v>106</v>
      </c>
    </row>
    <row r="36" spans="1:2">
      <c r="A36" t="s">
        <v>101</v>
      </c>
      <c r="B36" t="s">
        <v>271</v>
      </c>
    </row>
    <row r="37" spans="1:2">
      <c r="A37" t="s">
        <v>101</v>
      </c>
      <c r="B37" t="s">
        <v>272</v>
      </c>
    </row>
    <row r="38" spans="1:2">
      <c r="A38" t="s">
        <v>101</v>
      </c>
      <c r="B38" t="s">
        <v>273</v>
      </c>
    </row>
    <row r="39" spans="1:2">
      <c r="A39" t="s">
        <v>101</v>
      </c>
      <c r="B39" t="s">
        <v>274</v>
      </c>
    </row>
    <row r="40" spans="1:2">
      <c r="A40" t="s">
        <v>101</v>
      </c>
      <c r="B40" t="s">
        <v>275</v>
      </c>
    </row>
    <row r="41" spans="1:2">
      <c r="A41" t="s">
        <v>101</v>
      </c>
      <c r="B41" t="s">
        <v>276</v>
      </c>
    </row>
    <row r="42" spans="1:2">
      <c r="A42" t="s">
        <v>101</v>
      </c>
      <c r="B42" t="s">
        <v>277</v>
      </c>
    </row>
    <row r="43" spans="1:2">
      <c r="A43" t="s">
        <v>101</v>
      </c>
      <c r="B43" t="s">
        <v>278</v>
      </c>
    </row>
    <row r="44" spans="1:2">
      <c r="A44" t="s">
        <v>101</v>
      </c>
      <c r="B44" t="s">
        <v>113</v>
      </c>
    </row>
    <row r="45" spans="1:2">
      <c r="A45" t="s">
        <v>101</v>
      </c>
      <c r="B45" t="s">
        <v>114</v>
      </c>
    </row>
    <row r="46" spans="1:2">
      <c r="A46" t="s">
        <v>168</v>
      </c>
      <c r="B46" t="s">
        <v>279</v>
      </c>
    </row>
    <row r="47" spans="1:2">
      <c r="A47" t="s">
        <v>168</v>
      </c>
      <c r="B47" t="s">
        <v>280</v>
      </c>
    </row>
    <row r="48" spans="1:2">
      <c r="A48" t="s">
        <v>169</v>
      </c>
      <c r="B48" t="s">
        <v>281</v>
      </c>
    </row>
    <row r="49" spans="1:2">
      <c r="A49" t="s">
        <v>169</v>
      </c>
      <c r="B49" t="s">
        <v>282</v>
      </c>
    </row>
    <row r="50" spans="1:2">
      <c r="A50" t="s">
        <v>18</v>
      </c>
      <c r="B50" t="s">
        <v>37</v>
      </c>
    </row>
    <row r="51" spans="1:2">
      <c r="A51" t="s">
        <v>18</v>
      </c>
      <c r="B51" t="s">
        <v>283</v>
      </c>
    </row>
    <row r="52" spans="1:2">
      <c r="A52" t="s">
        <v>18</v>
      </c>
      <c r="B52" t="s">
        <v>284</v>
      </c>
    </row>
    <row r="53" spans="1:2">
      <c r="A53" t="s">
        <v>18</v>
      </c>
      <c r="B53" t="s">
        <v>196</v>
      </c>
    </row>
    <row r="105" spans="2:2">
      <c r="B105" t="s">
        <v>154</v>
      </c>
    </row>
  </sheetData>
  <sortState ref="A4:B151">
    <sortCondition ref="A4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劳务费</vt:lpstr>
      <vt:lpstr>考勤</vt:lpstr>
      <vt:lpstr>奖惩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2025-11-27T06:15:51Z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9AA38030AA5847B293D185D143BF1B97_13</vt:lpwstr>
  </property>
</Properties>
</file>