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650" tabRatio="950"/>
  </bookViews>
  <sheets>
    <sheet name="汇总表" sheetId="1" r:id="rId1"/>
    <sheet name="SHT0019072" sheetId="2" r:id="rId2"/>
    <sheet name="SHT0019073" sheetId="3" r:id="rId3"/>
    <sheet name="SHT0019074" sheetId="4" r:id="rId4"/>
    <sheet name="SHT0019075" sheetId="5" r:id="rId5"/>
    <sheet name="SHT0019076" sheetId="6" r:id="rId6"/>
    <sheet name="SHT0019077" sheetId="7" r:id="rId7"/>
    <sheet name="SHT0019078" sheetId="8" r:id="rId8"/>
    <sheet name="SHT0019079" sheetId="9" r:id="rId9"/>
    <sheet name="SHT0019080" sheetId="10" r:id="rId10"/>
    <sheet name="SHT0019081" sheetId="11" r:id="rId11"/>
    <sheet name="SHT0019082" sheetId="12" r:id="rId12"/>
    <sheet name="SHT0019083" sheetId="13" r:id="rId13"/>
    <sheet name="SHT0019084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<sst xmlns="http://schemas.openxmlformats.org/spreadsheetml/2006/main" count="1632" uniqueCount="155">
  <si>
    <t>空心杆VDC阀气路总成替代原有型号</t>
  </si>
  <si>
    <t>序号</t>
  </si>
  <si>
    <t>原零件号</t>
  </si>
  <si>
    <t>新零件号</t>
  </si>
  <si>
    <t>备注</t>
  </si>
  <si>
    <t>零件号</t>
  </si>
  <si>
    <t>零件名称</t>
  </si>
  <si>
    <t>材料成本</t>
  </si>
  <si>
    <t>销北京价格</t>
  </si>
  <si>
    <t>销各工厂价格</t>
  </si>
  <si>
    <t>SHT0016950</t>
  </si>
  <si>
    <t>VDC阀气路总成</t>
  </si>
  <si>
    <t>SHT0019072</t>
  </si>
  <si>
    <t>两号合并</t>
  </si>
  <si>
    <t>SHT0017643</t>
  </si>
  <si>
    <t>SHT0017132</t>
  </si>
  <si>
    <t>SHT0019073</t>
  </si>
  <si>
    <t>SHT0017865</t>
  </si>
  <si>
    <t>SHT0014169</t>
  </si>
  <si>
    <t>VDC阀气路总成(H4-2.2)</t>
  </si>
  <si>
    <t>SHT0019074</t>
  </si>
  <si>
    <t>SHT0014722</t>
  </si>
  <si>
    <t>VDC阀气路总成(X5000-S)</t>
  </si>
  <si>
    <t>SHT0019075</t>
  </si>
  <si>
    <t>SHT0015973</t>
  </si>
  <si>
    <t>SHT0019076</t>
  </si>
  <si>
    <t>SHT0017359</t>
  </si>
  <si>
    <t>SHT0019077</t>
  </si>
  <si>
    <t>SHT0012172</t>
  </si>
  <si>
    <t>SHT0019078</t>
  </si>
  <si>
    <t>SHT0013655</t>
  </si>
  <si>
    <t>停产</t>
  </si>
  <si>
    <t>SHT0014831</t>
  </si>
  <si>
    <t>SHT0017644</t>
  </si>
  <si>
    <t>VDC阀气路总成（3.1）</t>
  </si>
  <si>
    <t>SHT0019079</t>
  </si>
  <si>
    <t>SHT0017947</t>
  </si>
  <si>
    <t>SHT0019080</t>
  </si>
  <si>
    <t>SHT0017948</t>
  </si>
  <si>
    <t>SHT0019081</t>
  </si>
  <si>
    <t>SHT0018120</t>
  </si>
  <si>
    <t>SHT0019082</t>
  </si>
  <si>
    <t>SHT0018509</t>
  </si>
  <si>
    <t>SHT0019083</t>
  </si>
  <si>
    <t>SHT0018721</t>
  </si>
  <si>
    <t>SHT0019084</t>
  </si>
  <si>
    <t>父级物料</t>
  </si>
  <si>
    <t>地点</t>
  </si>
  <si>
    <t>成本集</t>
  </si>
  <si>
    <t>组件</t>
  </si>
  <si>
    <t xml:space="preserve">描述 </t>
  </si>
  <si>
    <t>每件需求量</t>
  </si>
  <si>
    <t>单件合计</t>
  </si>
  <si>
    <t>成本合计</t>
  </si>
  <si>
    <t>生效日期</t>
  </si>
  <si>
    <t>902</t>
  </si>
  <si>
    <t>Standard</t>
  </si>
  <si>
    <t>BPC0000019</t>
  </si>
  <si>
    <t>黑色防护胶管φ12mm</t>
  </si>
  <si>
    <t/>
  </si>
  <si>
    <t>BPC0000020</t>
  </si>
  <si>
    <t>气路防护波纹管</t>
  </si>
  <si>
    <t>BPC0010012</t>
  </si>
  <si>
    <t>4mm卡箍</t>
  </si>
  <si>
    <t>国产</t>
  </si>
  <si>
    <t>BPC0010024</t>
  </si>
  <si>
    <t>气管固定板</t>
  </si>
  <si>
    <t>BPC0010089</t>
  </si>
  <si>
    <t>消音器</t>
  </si>
  <si>
    <t>BPC0010099</t>
  </si>
  <si>
    <t>4-4变径接头</t>
  </si>
  <si>
    <t>BPC0010108</t>
  </si>
  <si>
    <t>气管BU蓝色</t>
  </si>
  <si>
    <t>PAφ4*2.5</t>
  </si>
  <si>
    <t>BPC0010118</t>
  </si>
  <si>
    <t>气管BK黑色</t>
  </si>
  <si>
    <t>PAΦ4*2.5</t>
  </si>
  <si>
    <t>BPC0010178</t>
  </si>
  <si>
    <t>气管盖板</t>
  </si>
  <si>
    <t>BPC0010325</t>
  </si>
  <si>
    <t>导向杆</t>
  </si>
  <si>
    <t>BPC0010348</t>
  </si>
  <si>
    <t>VDC气阀总成</t>
  </si>
  <si>
    <t>空心杆</t>
  </si>
  <si>
    <t>BSP0000030</t>
  </si>
  <si>
    <t>气管防护弹簧</t>
  </si>
  <si>
    <t>φ4.8*45</t>
  </si>
  <si>
    <t>SHT0002238</t>
  </si>
  <si>
    <t>无字五层纸箱</t>
  </si>
  <si>
    <t>520*340*325</t>
  </si>
  <si>
    <t>SHT0002241</t>
  </si>
  <si>
    <t>三层纸垫板</t>
  </si>
  <si>
    <t>490*310</t>
  </si>
  <si>
    <t>SHT0017689</t>
  </si>
  <si>
    <t>红色限位套</t>
  </si>
  <si>
    <t>16*18</t>
  </si>
  <si>
    <t>BPC0010026</t>
  </si>
  <si>
    <t>O形圈φ16*φ1.8</t>
  </si>
  <si>
    <t>BPC0010028</t>
  </si>
  <si>
    <t>活塞密封圈（MYA-7）</t>
  </si>
  <si>
    <t>φ7*φ10*2.1</t>
  </si>
  <si>
    <t>BPC0010078</t>
  </si>
  <si>
    <t>阀体外壳</t>
  </si>
  <si>
    <t>BPC0010079</t>
  </si>
  <si>
    <t>气囊密封支撑圈</t>
  </si>
  <si>
    <t>φ19.8*10.4</t>
  </si>
  <si>
    <t>BPC0010080</t>
  </si>
  <si>
    <t>气源密封支撑圈</t>
  </si>
  <si>
    <t>φ19.9*12.5</t>
  </si>
  <si>
    <t>BPC0010081</t>
  </si>
  <si>
    <t>阻尼密封支撑圈</t>
  </si>
  <si>
    <t>φ20*10.8</t>
  </si>
  <si>
    <t>BPC0010087</t>
  </si>
  <si>
    <t>气缸活塞</t>
  </si>
  <si>
    <t>φ9.6*6</t>
  </si>
  <si>
    <t>BPC0010137</t>
  </si>
  <si>
    <t>O形圈φ7.8*φ1.6</t>
  </si>
  <si>
    <t>BPC0010139</t>
  </si>
  <si>
    <t>阀体旋拧端盖</t>
  </si>
  <si>
    <t>BPC0010140</t>
  </si>
  <si>
    <t>气缸旋拧端盖</t>
  </si>
  <si>
    <t>BPC0010141</t>
  </si>
  <si>
    <t>堵盖</t>
  </si>
  <si>
    <t>BPC0010142</t>
  </si>
  <si>
    <t>活塞杆防尘密封圈</t>
  </si>
  <si>
    <t>8*4*4.4*3</t>
  </si>
  <si>
    <t>BPC0010320</t>
  </si>
  <si>
    <t>行程补偿气缸缸体</t>
  </si>
  <si>
    <t>空心杆式</t>
  </si>
  <si>
    <t>BPC0010324</t>
  </si>
  <si>
    <t>VDC阀芯</t>
  </si>
  <si>
    <t>BPC0010354</t>
  </si>
  <si>
    <t>BFA0000004</t>
  </si>
  <si>
    <t>重卡扎带</t>
  </si>
  <si>
    <t>4*200</t>
  </si>
  <si>
    <t>BPC0010011</t>
  </si>
  <si>
    <t>三通接头</t>
  </si>
  <si>
    <t>4-4-4 国产</t>
  </si>
  <si>
    <t>SHT0010465</t>
  </si>
  <si>
    <t>气管防护长弹簧</t>
  </si>
  <si>
    <t>φ4.8*60</t>
  </si>
  <si>
    <t>BCL0010015</t>
  </si>
  <si>
    <t>卡口扎带</t>
  </si>
  <si>
    <t>BFA0000391</t>
  </si>
  <si>
    <t>开口挡圈</t>
  </si>
  <si>
    <t>φ6镀黑锌</t>
  </si>
  <si>
    <t>BPC0000027</t>
  </si>
  <si>
    <t>快插接头</t>
  </si>
  <si>
    <t>Φ4-Φ6</t>
  </si>
  <si>
    <t>SHT0017839</t>
  </si>
  <si>
    <t>黑色限位套</t>
  </si>
  <si>
    <t>16*14</t>
  </si>
  <si>
    <t>BPC0010020</t>
  </si>
  <si>
    <t>进气金属接头</t>
  </si>
  <si>
    <t>H6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</si>
</sst>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,###,##0.0########"/>
    <numFmt numFmtId="177" formatCode="#,###,###,##0.00###"/>
    <numFmt numFmtId="178" formatCode="##,##0.00###"/>
    <numFmt numFmtId="179" formatCode="_ * #,##0.0000_ ;_ * \-#,##0.0000_ ;_ * &quot;-&quot;??.00_ ;_ @_ "/>
  </numFmts>
  <fonts count="28">
    <font>
      <sz val="11"/>
      <color theme="1"/>
      <name val="宋体"/>
      <charset val="134"/>
      <scheme val="minor"/>
    </font>
    <font>
      <sz val="10"/>
      <color indexed="0"/>
      <name val="Arial"/>
      <charset val="0"/>
    </font>
    <font>
      <sz val="8.25"/>
      <color indexed="0"/>
      <name val="Microsoft Sans Serif"/>
      <charset val="0"/>
    </font>
    <font>
      <sz val="8.25"/>
      <color indexed="4"/>
      <name val="Microsoft Sans Serif"/>
      <charset val="0"/>
    </font>
    <font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6" borderId="2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2" applyNumberFormat="0" applyFill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24" applyNumberFormat="0" applyAlignment="0" applyProtection="0">
      <alignment vertical="center"/>
    </xf>
    <xf numFmtId="0" fontId="18" fillId="8" borderId="25" applyNumberFormat="0" applyAlignment="0" applyProtection="0">
      <alignment vertical="center"/>
    </xf>
    <xf numFmtId="0" fontId="19" fillId="8" borderId="24" applyNumberFormat="0" applyAlignment="0" applyProtection="0">
      <alignment vertical="center"/>
    </xf>
    <xf numFmtId="0" fontId="20" fillId="9" borderId="26" applyNumberFormat="0" applyAlignment="0" applyProtection="0">
      <alignment vertical="center"/>
    </xf>
    <xf numFmtId="0" fontId="21" fillId="0" borderId="27" applyNumberFormat="0" applyFill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</cellStyleXfs>
  <cellXfs count="53">
    <xf numFmtId="0" fontId="0" fillId="0" borderId="0" xfId="0"/>
    <xf numFmtId="0" fontId="1" fillId="0" borderId="0" xfId="0" applyFont="1" applyFill="1" applyBorder="1" applyAlignment="1"/>
    <xf numFmtId="0" fontId="0" fillId="2" borderId="0" xfId="0" applyFill="1"/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176" fontId="2" fillId="0" borderId="2" xfId="0" applyNumberFormat="1" applyFont="1" applyFill="1" applyBorder="1" applyAlignment="1">
      <alignment horizontal="right" vertical="center"/>
    </xf>
    <xf numFmtId="177" fontId="2" fillId="3" borderId="2" xfId="0" applyNumberFormat="1" applyFont="1" applyFill="1" applyBorder="1" applyAlignment="1">
      <alignment horizontal="right" vertical="center"/>
    </xf>
    <xf numFmtId="178" fontId="2" fillId="3" borderId="2" xfId="0" applyNumberFormat="1" applyFont="1" applyFill="1" applyBorder="1" applyAlignment="1">
      <alignment horizontal="right" vertical="center"/>
    </xf>
    <xf numFmtId="14" fontId="2" fillId="0" borderId="2" xfId="0" applyNumberFormat="1" applyFont="1" applyFill="1" applyBorder="1" applyAlignment="1">
      <alignment horizontal="right" vertical="center"/>
    </xf>
    <xf numFmtId="0" fontId="3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176" fontId="2" fillId="4" borderId="2" xfId="0" applyNumberFormat="1" applyFont="1" applyFill="1" applyBorder="1" applyAlignment="1">
      <alignment horizontal="right" vertical="center"/>
    </xf>
    <xf numFmtId="14" fontId="2" fillId="4" borderId="2" xfId="0" applyNumberFormat="1" applyFont="1" applyFill="1" applyBorder="1" applyAlignment="1">
      <alignment horizontal="right" vertical="center"/>
    </xf>
    <xf numFmtId="0" fontId="1" fillId="3" borderId="0" xfId="0" applyFont="1" applyFill="1" applyBorder="1" applyAlignment="1"/>
    <xf numFmtId="177" fontId="2" fillId="5" borderId="2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9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79" fontId="0" fillId="0" borderId="15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9" fontId="0" fillId="0" borderId="9" xfId="0" applyNumberFormat="1" applyFont="1" applyFill="1" applyBorder="1" applyAlignment="1">
      <alignment horizontal="center" vertical="center"/>
    </xf>
    <xf numFmtId="179" fontId="0" fillId="0" borderId="9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79" fontId="0" fillId="0" borderId="19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tabSelected="1" topLeftCell="A10" workbookViewId="0">
      <selection activeCell="D23" sqref="D23"/>
    </sheetView>
  </sheetViews>
  <sheetFormatPr defaultColWidth="9" defaultRowHeight="14"/>
  <cols>
    <col min="1" max="1" width="5.25454545454545" style="18" customWidth="1"/>
    <col min="2" max="2" width="12.6272727272727" style="18" customWidth="1"/>
    <col min="3" max="3" width="23.1272727272727" style="18" customWidth="1"/>
    <col min="4" max="4" width="11.6272727272727" style="18" customWidth="1"/>
    <col min="5" max="8" width="14.2545454545455" style="18" customWidth="1"/>
    <col min="9" max="9" width="9" style="18"/>
  </cols>
  <sheetData>
    <row r="1" ht="35.1" customHeight="1" spans="1:12">
      <c r="A1" s="19" t="s">
        <v>0</v>
      </c>
      <c r="B1" s="20"/>
      <c r="C1" s="20"/>
      <c r="D1" s="20"/>
      <c r="E1" s="20"/>
      <c r="F1" s="21"/>
      <c r="G1" s="21"/>
      <c r="H1" s="22"/>
      <c r="I1" s="23"/>
      <c r="J1" s="24"/>
      <c r="K1" s="24"/>
      <c r="L1" s="24"/>
    </row>
    <row r="2" ht="20.1" customHeight="1" spans="1:12">
      <c r="A2" s="25" t="s">
        <v>1</v>
      </c>
      <c r="B2" s="26" t="s">
        <v>2</v>
      </c>
      <c r="C2" s="26"/>
      <c r="D2" s="27" t="s">
        <v>3</v>
      </c>
      <c r="E2" s="28"/>
      <c r="F2" s="29"/>
      <c r="G2" s="29"/>
      <c r="H2" s="30"/>
      <c r="I2" s="31" t="s">
        <v>4</v>
      </c>
      <c r="J2" s="24"/>
      <c r="K2" s="24"/>
      <c r="L2" s="24"/>
    </row>
    <row r="3" ht="20.1" customHeight="1" spans="1:12">
      <c r="A3" s="32"/>
      <c r="B3" s="26" t="s">
        <v>5</v>
      </c>
      <c r="C3" s="26" t="s">
        <v>6</v>
      </c>
      <c r="D3" s="26" t="s">
        <v>5</v>
      </c>
      <c r="E3" s="26" t="s">
        <v>6</v>
      </c>
      <c r="F3" s="33" t="s">
        <v>7</v>
      </c>
      <c r="G3" s="33" t="s">
        <v>8</v>
      </c>
      <c r="H3" s="27" t="s">
        <v>9</v>
      </c>
      <c r="I3" s="31"/>
    </row>
    <row r="4" ht="24.95" customHeight="1" spans="1:12">
      <c r="A4" s="34">
        <v>1</v>
      </c>
      <c r="B4" s="35" t="s">
        <v>10</v>
      </c>
      <c r="C4" s="35" t="s">
        <v>11</v>
      </c>
      <c r="D4" s="36" t="s">
        <v>12</v>
      </c>
      <c r="E4" s="36" t="s">
        <v>11</v>
      </c>
      <c r="F4" s="37">
        <f>'SHT0019072'!I17</f>
        <v>25.3340360676469</v>
      </c>
      <c r="G4" s="37">
        <f>F4/0.6</f>
        <v>42.2233934460782</v>
      </c>
      <c r="H4" s="37">
        <f>G4/0.85</f>
        <v>49.6745805247979</v>
      </c>
      <c r="I4" s="38" t="s">
        <v>13</v>
      </c>
    </row>
    <row r="5" ht="24.95" customHeight="1" spans="1:12">
      <c r="A5" s="34">
        <v>2</v>
      </c>
      <c r="B5" s="35" t="s">
        <v>14</v>
      </c>
      <c r="C5" s="35" t="s">
        <v>11</v>
      </c>
      <c r="D5" s="39"/>
      <c r="E5" s="39"/>
      <c r="F5" s="40"/>
      <c r="G5" s="40"/>
      <c r="H5" s="40"/>
      <c r="I5" s="41"/>
    </row>
    <row r="6" ht="24.95" customHeight="1" spans="1:12">
      <c r="A6" s="34">
        <v>3</v>
      </c>
      <c r="B6" s="35" t="s">
        <v>15</v>
      </c>
      <c r="C6" s="35" t="s">
        <v>11</v>
      </c>
      <c r="D6" s="36" t="s">
        <v>16</v>
      </c>
      <c r="E6" s="36" t="s">
        <v>11</v>
      </c>
      <c r="F6" s="37">
        <f>'SHT0019073'!I20</f>
        <v>26.9819678288761</v>
      </c>
      <c r="G6" s="37">
        <f>F6/0.6</f>
        <v>44.9699463814602</v>
      </c>
      <c r="H6" s="37">
        <f>G6/0.85</f>
        <v>52.9058192723062</v>
      </c>
      <c r="I6" s="38" t="s">
        <v>13</v>
      </c>
    </row>
    <row r="7" ht="24.95" customHeight="1" spans="1:12">
      <c r="A7" s="34">
        <v>4</v>
      </c>
      <c r="B7" s="35" t="s">
        <v>17</v>
      </c>
      <c r="C7" s="35" t="s">
        <v>11</v>
      </c>
      <c r="D7" s="39"/>
      <c r="E7" s="39"/>
      <c r="F7" s="40"/>
      <c r="G7" s="40"/>
      <c r="H7" s="40"/>
      <c r="I7" s="41"/>
    </row>
    <row r="8" ht="24.95" customHeight="1" spans="1:12">
      <c r="A8" s="34">
        <v>5</v>
      </c>
      <c r="B8" s="35" t="s">
        <v>18</v>
      </c>
      <c r="C8" s="35" t="s">
        <v>19</v>
      </c>
      <c r="D8" s="35" t="s">
        <v>20</v>
      </c>
      <c r="E8" s="35" t="s">
        <v>11</v>
      </c>
      <c r="F8" s="42">
        <f>'SHT0019074'!I18</f>
        <v>27.2510101020416</v>
      </c>
      <c r="G8" s="42">
        <f>F8/0.6</f>
        <v>45.4183501700693</v>
      </c>
      <c r="H8" s="43">
        <f>G8/0.85</f>
        <v>53.4333531412581</v>
      </c>
      <c r="I8" s="44"/>
    </row>
    <row r="9" ht="24.95" customHeight="1" spans="1:12">
      <c r="A9" s="34">
        <v>6</v>
      </c>
      <c r="B9" s="35" t="s">
        <v>21</v>
      </c>
      <c r="C9" s="35" t="s">
        <v>22</v>
      </c>
      <c r="D9" s="35" t="s">
        <v>23</v>
      </c>
      <c r="E9" s="35" t="s">
        <v>11</v>
      </c>
      <c r="F9" s="42">
        <f>'SHT0019075'!I18</f>
        <v>27.4695921020416</v>
      </c>
      <c r="G9" s="42">
        <f>F9/0.6</f>
        <v>45.7826535034027</v>
      </c>
      <c r="H9" s="43">
        <f>G9/0.85</f>
        <v>53.8619452981208</v>
      </c>
      <c r="I9" s="44"/>
    </row>
    <row r="10" ht="24.95" customHeight="1" spans="1:12">
      <c r="A10" s="34">
        <v>7</v>
      </c>
      <c r="B10" s="35" t="s">
        <v>24</v>
      </c>
      <c r="C10" s="35" t="s">
        <v>11</v>
      </c>
      <c r="D10" s="35" t="s">
        <v>25</v>
      </c>
      <c r="E10" s="35" t="s">
        <v>11</v>
      </c>
      <c r="F10" s="42">
        <f>'SHT0019076'!I21</f>
        <v>30.0042920114363</v>
      </c>
      <c r="G10" s="42">
        <f>F10/0.6</f>
        <v>50.0071533523938</v>
      </c>
      <c r="H10" s="43">
        <f>G10/0.85</f>
        <v>58.8319451204633</v>
      </c>
      <c r="I10" s="44"/>
    </row>
    <row r="11" ht="24.95" customHeight="1" spans="1:12">
      <c r="A11" s="34">
        <v>8</v>
      </c>
      <c r="B11" s="35" t="s">
        <v>26</v>
      </c>
      <c r="C11" s="35" t="s">
        <v>11</v>
      </c>
      <c r="D11" s="35" t="s">
        <v>27</v>
      </c>
      <c r="E11" s="35" t="s">
        <v>11</v>
      </c>
      <c r="F11" s="42">
        <f>'SHT0019077'!I18</f>
        <v>28.3273376364363</v>
      </c>
      <c r="G11" s="45">
        <f>F11/0.6</f>
        <v>47.2122293940605</v>
      </c>
      <c r="H11" s="46">
        <f>G11/0.85</f>
        <v>55.54379928713</v>
      </c>
      <c r="I11" s="44"/>
    </row>
    <row r="12" ht="24.95" customHeight="1" spans="1:12">
      <c r="A12" s="34">
        <v>9</v>
      </c>
      <c r="B12" s="35" t="s">
        <v>28</v>
      </c>
      <c r="C12" s="35" t="s">
        <v>11</v>
      </c>
      <c r="D12" s="35" t="s">
        <v>29</v>
      </c>
      <c r="E12" s="35" t="s">
        <v>11</v>
      </c>
      <c r="F12" s="42">
        <f>'SHT0019078'!I19</f>
        <v>29.2607042614363</v>
      </c>
      <c r="G12" s="45">
        <f>F12/0.6</f>
        <v>48.7678404357271</v>
      </c>
      <c r="H12" s="46">
        <f>G12/0.85</f>
        <v>57.3739299243849</v>
      </c>
      <c r="I12" s="44"/>
    </row>
    <row r="13" ht="24.95" customHeight="1" spans="1:12">
      <c r="A13" s="34">
        <v>10</v>
      </c>
      <c r="B13" s="35" t="s">
        <v>30</v>
      </c>
      <c r="C13" s="35" t="s">
        <v>11</v>
      </c>
      <c r="D13" s="35"/>
      <c r="E13" s="35"/>
      <c r="F13" s="47"/>
      <c r="G13" s="47"/>
      <c r="H13" s="48"/>
      <c r="I13" s="44" t="s">
        <v>31</v>
      </c>
    </row>
    <row r="14" ht="24.95" customHeight="1" spans="1:12">
      <c r="A14" s="34">
        <v>11</v>
      </c>
      <c r="B14" s="35" t="s">
        <v>32</v>
      </c>
      <c r="C14" s="35" t="s">
        <v>11</v>
      </c>
      <c r="D14" s="35"/>
      <c r="E14" s="35"/>
      <c r="F14" s="47"/>
      <c r="G14" s="47"/>
      <c r="H14" s="48"/>
      <c r="I14" s="44" t="s">
        <v>31</v>
      </c>
    </row>
    <row r="15" ht="24.95" customHeight="1" spans="1:12">
      <c r="A15" s="34">
        <v>12</v>
      </c>
      <c r="B15" s="35" t="s">
        <v>33</v>
      </c>
      <c r="C15" s="35" t="s">
        <v>34</v>
      </c>
      <c r="D15" s="35" t="s">
        <v>35</v>
      </c>
      <c r="E15" s="35" t="s">
        <v>11</v>
      </c>
      <c r="F15" s="42">
        <f>'SHT0019079'!I18</f>
        <v>28.4585747614363</v>
      </c>
      <c r="G15" s="45">
        <f t="shared" ref="G15:G20" si="0">F15/0.6</f>
        <v>47.4309579357271</v>
      </c>
      <c r="H15" s="46">
        <f t="shared" ref="H15:H20" si="1">G15/0.85</f>
        <v>55.8011269832084</v>
      </c>
      <c r="I15" s="44"/>
    </row>
    <row r="16" ht="24.95" customHeight="1" spans="1:12">
      <c r="A16" s="34">
        <v>13</v>
      </c>
      <c r="B16" s="35" t="s">
        <v>36</v>
      </c>
      <c r="C16" s="35" t="s">
        <v>11</v>
      </c>
      <c r="D16" s="35" t="s">
        <v>37</v>
      </c>
      <c r="E16" s="35" t="s">
        <v>11</v>
      </c>
      <c r="F16" s="42">
        <f>'SHT0019080'!I20</f>
        <v>27.9460015002071</v>
      </c>
      <c r="G16" s="45">
        <f t="shared" si="0"/>
        <v>46.5766691670118</v>
      </c>
      <c r="H16" s="46">
        <f t="shared" si="1"/>
        <v>54.796081372955</v>
      </c>
      <c r="I16" s="44"/>
    </row>
    <row r="17" ht="24.95" customHeight="1" spans="1:9">
      <c r="A17" s="34">
        <v>14</v>
      </c>
      <c r="B17" s="35" t="s">
        <v>38</v>
      </c>
      <c r="C17" s="35" t="s">
        <v>11</v>
      </c>
      <c r="D17" s="35" t="s">
        <v>39</v>
      </c>
      <c r="E17" s="35" t="s">
        <v>11</v>
      </c>
      <c r="F17" s="42">
        <f>'SHT0019081'!I23</f>
        <v>29.5794298864363</v>
      </c>
      <c r="G17" s="45">
        <f t="shared" si="0"/>
        <v>49.2990498107271</v>
      </c>
      <c r="H17" s="46">
        <f t="shared" si="1"/>
        <v>57.9988821302672</v>
      </c>
      <c r="I17" s="44"/>
    </row>
    <row r="18" ht="24.95" customHeight="1" spans="1:9">
      <c r="A18" s="34">
        <v>15</v>
      </c>
      <c r="B18" s="35" t="s">
        <v>40</v>
      </c>
      <c r="C18" s="35" t="s">
        <v>11</v>
      </c>
      <c r="D18" s="35" t="s">
        <v>41</v>
      </c>
      <c r="E18" s="35" t="s">
        <v>11</v>
      </c>
      <c r="F18" s="42">
        <f>'SHT0019082'!I18</f>
        <v>28.1205867158124</v>
      </c>
      <c r="G18" s="45">
        <f t="shared" si="0"/>
        <v>46.867644526354</v>
      </c>
      <c r="H18" s="46">
        <f t="shared" si="1"/>
        <v>55.1384053251224</v>
      </c>
      <c r="I18" s="44"/>
    </row>
    <row r="19" ht="24.95" customHeight="1" spans="1:9">
      <c r="A19" s="34">
        <v>16</v>
      </c>
      <c r="B19" s="35" t="s">
        <v>42</v>
      </c>
      <c r="C19" s="35" t="s">
        <v>11</v>
      </c>
      <c r="D19" s="35" t="s">
        <v>43</v>
      </c>
      <c r="E19" s="35" t="s">
        <v>11</v>
      </c>
      <c r="F19" s="42">
        <f>'SHT0019083'!I18</f>
        <v>28.7004320114363</v>
      </c>
      <c r="G19" s="45">
        <f t="shared" si="0"/>
        <v>47.8340533523938</v>
      </c>
      <c r="H19" s="46">
        <f t="shared" si="1"/>
        <v>56.2753568851692</v>
      </c>
      <c r="I19" s="44"/>
    </row>
    <row r="20" ht="24.95" customHeight="1" spans="1:9">
      <c r="A20" s="49">
        <v>17</v>
      </c>
      <c r="B20" s="50" t="s">
        <v>44</v>
      </c>
      <c r="C20" s="50" t="s">
        <v>11</v>
      </c>
      <c r="D20" s="50" t="s">
        <v>45</v>
      </c>
      <c r="E20" s="50" t="s">
        <v>11</v>
      </c>
      <c r="F20" s="51">
        <f>'SHT0019084'!I19</f>
        <v>28.8747884208309</v>
      </c>
      <c r="G20" s="51">
        <f t="shared" si="0"/>
        <v>48.1246473680516</v>
      </c>
      <c r="H20" s="51">
        <f t="shared" si="1"/>
        <v>56.6172321977078</v>
      </c>
      <c r="I20" s="52"/>
    </row>
    <row r="21" ht="24.95" customHeight="1"/>
    <row r="22" ht="24.95" customHeight="1"/>
    <row r="23" ht="24.95" customHeight="1"/>
    <row r="24" ht="24.95" customHeight="1"/>
    <row r="25" ht="24.95" customHeight="1"/>
    <row r="26" ht="24.95" customHeight="1"/>
    <row r="27" ht="24.95" customHeight="1"/>
    <row r="28" ht="24.95" customHeight="1"/>
    <row r="29" ht="24.95" customHeight="1"/>
    <row r="30" ht="24.95" customHeight="1"/>
    <row r="31" ht="24.95" customHeight="1"/>
    <row r="32" ht="24.95" customHeight="1"/>
  </sheetData>
  <mergeCells count="17">
    <mergeCell ref="A1:I1"/>
    <mergeCell ref="B2:C2"/>
    <mergeCell ref="D2:H2"/>
    <mergeCell ref="A2:A3"/>
    <mergeCell ref="D4:D5"/>
    <mergeCell ref="D6:D7"/>
    <mergeCell ref="E4:E5"/>
    <mergeCell ref="E6:E7"/>
    <mergeCell ref="F4:F5"/>
    <mergeCell ref="F6:F7"/>
    <mergeCell ref="G4:G5"/>
    <mergeCell ref="G6:G7"/>
    <mergeCell ref="H4:H5"/>
    <mergeCell ref="H6:H7"/>
    <mergeCell ref="I2:I3"/>
    <mergeCell ref="I4:I5"/>
    <mergeCell ref="I6:I7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I18" sqref="I18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6.9090909090909" customWidth="1"/>
    <col min="6" max="6" width="10" customWidth="1"/>
    <col min="7" max="7" width="9.27272727272727" customWidth="1"/>
    <col min="8" max="9" width="7.72727272727273" style="2" customWidth="1"/>
    <col min="10" max="10" width="9" customWidth="1"/>
  </cols>
  <sheetData>
    <row r="1" s="1" customFormat="1" ht="12.5" spans="1:10">
      <c r="A1" s="3" t="s">
        <v>46</v>
      </c>
      <c r="B1" s="3" t="s">
        <v>47</v>
      </c>
      <c r="C1" s="3" t="s">
        <v>48</v>
      </c>
      <c r="D1" s="3" t="s">
        <v>49</v>
      </c>
      <c r="E1" s="3" t="s">
        <v>50</v>
      </c>
      <c r="F1" s="3" t="s">
        <v>50</v>
      </c>
      <c r="G1" s="4" t="s">
        <v>51</v>
      </c>
      <c r="H1" s="5" t="s">
        <v>52</v>
      </c>
      <c r="I1" s="5" t="s">
        <v>53</v>
      </c>
      <c r="J1" s="4" t="s">
        <v>54</v>
      </c>
    </row>
    <row r="2" s="1" customFormat="1" ht="16.5" customHeight="1" spans="1:10">
      <c r="A2" s="6" t="s">
        <v>37</v>
      </c>
      <c r="B2" s="7" t="s">
        <v>55</v>
      </c>
      <c r="C2" s="7" t="s">
        <v>56</v>
      </c>
      <c r="D2" s="6" t="s">
        <v>141</v>
      </c>
      <c r="E2" s="6" t="s">
        <v>142</v>
      </c>
      <c r="F2" s="7" t="s">
        <v>59</v>
      </c>
      <c r="G2" s="8">
        <v>2</v>
      </c>
      <c r="H2" s="9">
        <f>VLOOKUP(D:D,'SHT0019076'!D:H,5,0)</f>
        <v>0.178</v>
      </c>
      <c r="I2" s="10">
        <f>H2*G2</f>
        <v>0.356</v>
      </c>
      <c r="J2" s="11">
        <v>45981</v>
      </c>
    </row>
    <row r="3" s="1" customFormat="1" ht="16.5" customHeight="1" spans="1:10">
      <c r="A3" s="12" t="s">
        <v>37</v>
      </c>
      <c r="B3" s="13" t="s">
        <v>55</v>
      </c>
      <c r="C3" s="13" t="s">
        <v>56</v>
      </c>
      <c r="D3" s="12" t="s">
        <v>143</v>
      </c>
      <c r="E3" s="12" t="s">
        <v>144</v>
      </c>
      <c r="F3" s="13" t="s">
        <v>145</v>
      </c>
      <c r="G3" s="14">
        <v>1</v>
      </c>
      <c r="H3" s="9">
        <f>VLOOKUP(D:D,'SHT0019076'!D:H,5,0)</f>
        <v>0.04</v>
      </c>
      <c r="I3" s="10">
        <f t="shared" ref="I3:I19" si="0">H3*G3</f>
        <v>0.04</v>
      </c>
      <c r="J3" s="15">
        <v>45981</v>
      </c>
    </row>
    <row r="4" s="1" customFormat="1" ht="16.5" customHeight="1" spans="1:10">
      <c r="A4" s="6" t="s">
        <v>37</v>
      </c>
      <c r="B4" s="7" t="s">
        <v>55</v>
      </c>
      <c r="C4" s="7" t="s">
        <v>56</v>
      </c>
      <c r="D4" s="6" t="s">
        <v>57</v>
      </c>
      <c r="E4" s="6" t="s">
        <v>58</v>
      </c>
      <c r="F4" s="7" t="s">
        <v>59</v>
      </c>
      <c r="G4" s="8">
        <v>0.03</v>
      </c>
      <c r="H4" s="9">
        <f>VLOOKUP(D:D,'SHT0019076'!D:H,5,0)</f>
        <v>0.589</v>
      </c>
      <c r="I4" s="10">
        <f t="shared" si="0"/>
        <v>0.01767</v>
      </c>
      <c r="J4" s="11">
        <v>45981</v>
      </c>
    </row>
    <row r="5" s="1" customFormat="1" ht="16.5" customHeight="1" spans="1:10">
      <c r="A5" s="12" t="s">
        <v>37</v>
      </c>
      <c r="B5" s="13" t="s">
        <v>55</v>
      </c>
      <c r="C5" s="13" t="s">
        <v>56</v>
      </c>
      <c r="D5" s="12" t="s">
        <v>60</v>
      </c>
      <c r="E5" s="12" t="s">
        <v>61</v>
      </c>
      <c r="F5" s="13" t="s">
        <v>59</v>
      </c>
      <c r="G5" s="14">
        <v>1.15</v>
      </c>
      <c r="H5" s="9">
        <f>VLOOKUP(D:D,'SHT0019076'!D:H,5,0)</f>
        <v>0.2831875</v>
      </c>
      <c r="I5" s="10">
        <f t="shared" si="0"/>
        <v>0.325665625</v>
      </c>
      <c r="J5" s="15">
        <v>45981</v>
      </c>
    </row>
    <row r="6" s="1" customFormat="1" ht="16.5" customHeight="1" spans="1:10">
      <c r="A6" s="6" t="s">
        <v>37</v>
      </c>
      <c r="B6" s="7" t="s">
        <v>55</v>
      </c>
      <c r="C6" s="7" t="s">
        <v>56</v>
      </c>
      <c r="D6" s="6" t="s">
        <v>146</v>
      </c>
      <c r="E6" s="6" t="s">
        <v>147</v>
      </c>
      <c r="F6" s="7" t="s">
        <v>148</v>
      </c>
      <c r="G6" s="8">
        <v>1</v>
      </c>
      <c r="H6" s="9">
        <f>VLOOKUP(D:D,'SHT0019076'!D:H,5,0)</f>
        <v>1.254</v>
      </c>
      <c r="I6" s="10">
        <f t="shared" si="0"/>
        <v>1.254</v>
      </c>
      <c r="J6" s="11">
        <v>45981</v>
      </c>
    </row>
    <row r="7" s="1" customFormat="1" ht="16.5" customHeight="1" spans="1:10">
      <c r="A7" s="12" t="s">
        <v>37</v>
      </c>
      <c r="B7" s="13" t="s">
        <v>55</v>
      </c>
      <c r="C7" s="13" t="s">
        <v>56</v>
      </c>
      <c r="D7" s="12" t="s">
        <v>62</v>
      </c>
      <c r="E7" s="12" t="s">
        <v>63</v>
      </c>
      <c r="F7" s="13" t="s">
        <v>64</v>
      </c>
      <c r="G7" s="14">
        <v>1</v>
      </c>
      <c r="H7" s="9">
        <f>VLOOKUP(D:D,'SHT0019076'!D:H,5,0)</f>
        <v>0.120565034394672</v>
      </c>
      <c r="I7" s="10">
        <f t="shared" si="0"/>
        <v>0.120565034394672</v>
      </c>
      <c r="J7" s="15">
        <v>45981</v>
      </c>
    </row>
    <row r="8" s="1" customFormat="1" ht="16.5" customHeight="1" spans="1:10">
      <c r="A8" s="6" t="s">
        <v>37</v>
      </c>
      <c r="B8" s="7" t="s">
        <v>55</v>
      </c>
      <c r="C8" s="7" t="s">
        <v>56</v>
      </c>
      <c r="D8" s="6" t="s">
        <v>65</v>
      </c>
      <c r="E8" s="6" t="s">
        <v>66</v>
      </c>
      <c r="F8" s="7" t="s">
        <v>59</v>
      </c>
      <c r="G8" s="8">
        <v>1</v>
      </c>
      <c r="H8" s="9">
        <f>VLOOKUP(D:D,'SHT0019076'!D:H,5,0)</f>
        <v>0.372943271008403</v>
      </c>
      <c r="I8" s="10">
        <f t="shared" si="0"/>
        <v>0.372943271008403</v>
      </c>
      <c r="J8" s="11">
        <v>45981</v>
      </c>
    </row>
    <row r="9" s="1" customFormat="1" ht="16.5" customHeight="1" spans="1:10">
      <c r="A9" s="12" t="s">
        <v>37</v>
      </c>
      <c r="B9" s="13" t="s">
        <v>55</v>
      </c>
      <c r="C9" s="13" t="s">
        <v>56</v>
      </c>
      <c r="D9" s="12" t="s">
        <v>67</v>
      </c>
      <c r="E9" s="12" t="s">
        <v>68</v>
      </c>
      <c r="F9" s="13" t="s">
        <v>59</v>
      </c>
      <c r="G9" s="14">
        <v>1</v>
      </c>
      <c r="H9" s="9">
        <f>VLOOKUP(D:D,'SHT0019076'!D:H,5,0)</f>
        <v>0.779</v>
      </c>
      <c r="I9" s="10">
        <f t="shared" si="0"/>
        <v>0.779</v>
      </c>
      <c r="J9" s="15">
        <v>45981</v>
      </c>
    </row>
    <row r="10" s="1" customFormat="1" ht="16.5" customHeight="1" spans="1:10">
      <c r="A10" s="6" t="s">
        <v>37</v>
      </c>
      <c r="B10" s="7" t="s">
        <v>55</v>
      </c>
      <c r="C10" s="7" t="s">
        <v>56</v>
      </c>
      <c r="D10" s="6" t="s">
        <v>69</v>
      </c>
      <c r="E10" s="6" t="s">
        <v>70</v>
      </c>
      <c r="F10" s="7" t="s">
        <v>59</v>
      </c>
      <c r="G10" s="8">
        <v>1</v>
      </c>
      <c r="H10" s="9">
        <v>0.2</v>
      </c>
      <c r="I10" s="10">
        <f t="shared" si="0"/>
        <v>0.2</v>
      </c>
      <c r="J10" s="11">
        <v>45981</v>
      </c>
    </row>
    <row r="11" s="1" customFormat="1" ht="16.5" customHeight="1" spans="1:10">
      <c r="A11" s="12" t="s">
        <v>37</v>
      </c>
      <c r="B11" s="13" t="s">
        <v>55</v>
      </c>
      <c r="C11" s="13" t="s">
        <v>56</v>
      </c>
      <c r="D11" s="12" t="s">
        <v>71</v>
      </c>
      <c r="E11" s="12" t="s">
        <v>72</v>
      </c>
      <c r="F11" s="13" t="s">
        <v>73</v>
      </c>
      <c r="G11" s="14">
        <v>0.25</v>
      </c>
      <c r="H11" s="9">
        <f>VLOOKUP(D:D,'SHT0019076'!D:H,5,0)</f>
        <v>1.7257</v>
      </c>
      <c r="I11" s="10">
        <f t="shared" si="0"/>
        <v>0.431425</v>
      </c>
      <c r="J11" s="15">
        <v>45981</v>
      </c>
    </row>
    <row r="12" s="1" customFormat="1" ht="16.5" customHeight="1" spans="1:10">
      <c r="A12" s="6" t="s">
        <v>37</v>
      </c>
      <c r="B12" s="7" t="s">
        <v>55</v>
      </c>
      <c r="C12" s="7" t="s">
        <v>56</v>
      </c>
      <c r="D12" s="6" t="s">
        <v>74</v>
      </c>
      <c r="E12" s="6" t="s">
        <v>75</v>
      </c>
      <c r="F12" s="7" t="s">
        <v>76</v>
      </c>
      <c r="G12" s="8">
        <v>1.15</v>
      </c>
      <c r="H12" s="9">
        <f>VLOOKUP(D:D,'SHT0019076'!D:H,5,0)</f>
        <v>1.6814</v>
      </c>
      <c r="I12" s="10">
        <f t="shared" si="0"/>
        <v>1.93361</v>
      </c>
      <c r="J12" s="11">
        <v>45981</v>
      </c>
    </row>
    <row r="13" s="1" customFormat="1" ht="16.5" customHeight="1" spans="1:10">
      <c r="A13" s="12" t="s">
        <v>37</v>
      </c>
      <c r="B13" s="13" t="s">
        <v>55</v>
      </c>
      <c r="C13" s="13" t="s">
        <v>56</v>
      </c>
      <c r="D13" s="12" t="s">
        <v>77</v>
      </c>
      <c r="E13" s="12" t="s">
        <v>78</v>
      </c>
      <c r="F13" s="13" t="s">
        <v>59</v>
      </c>
      <c r="G13" s="14">
        <v>1</v>
      </c>
      <c r="H13" s="9">
        <f>VLOOKUP(D:D,'SHT0019076'!D:H,5,0)</f>
        <v>0.22</v>
      </c>
      <c r="I13" s="10">
        <f t="shared" si="0"/>
        <v>0.22</v>
      </c>
      <c r="J13" s="15">
        <v>45981</v>
      </c>
    </row>
    <row r="14" s="1" customFormat="1" ht="16.5" customHeight="1" spans="1:10">
      <c r="A14" s="6" t="s">
        <v>37</v>
      </c>
      <c r="B14" s="7" t="s">
        <v>55</v>
      </c>
      <c r="C14" s="7" t="s">
        <v>56</v>
      </c>
      <c r="D14" s="6" t="s">
        <v>79</v>
      </c>
      <c r="E14" s="6" t="s">
        <v>80</v>
      </c>
      <c r="F14" s="7" t="s">
        <v>59</v>
      </c>
      <c r="G14" s="8">
        <v>1</v>
      </c>
      <c r="H14" s="9">
        <f>VLOOKUP(D:D,'SHT0019076'!D:H,5,0)</f>
        <v>1.05755528846154</v>
      </c>
      <c r="I14" s="10">
        <f t="shared" si="0"/>
        <v>1.05755528846154</v>
      </c>
      <c r="J14" s="11">
        <v>45981</v>
      </c>
    </row>
    <row r="15" s="1" customFormat="1" ht="16.5" customHeight="1" spans="1:10">
      <c r="A15" s="12" t="s">
        <v>37</v>
      </c>
      <c r="B15" s="13" t="s">
        <v>55</v>
      </c>
      <c r="C15" s="13" t="s">
        <v>56</v>
      </c>
      <c r="D15" s="12" t="s">
        <v>81</v>
      </c>
      <c r="E15" s="12" t="s">
        <v>82</v>
      </c>
      <c r="F15" s="13" t="s">
        <v>83</v>
      </c>
      <c r="G15" s="14">
        <v>1</v>
      </c>
      <c r="H15" s="9">
        <f>VLOOKUP(D:D,'SHT0019076'!D:H,5,0)</f>
        <v>20.0285612813425</v>
      </c>
      <c r="I15" s="10">
        <f t="shared" si="0"/>
        <v>20.0285612813425</v>
      </c>
      <c r="J15" s="15">
        <v>45981</v>
      </c>
    </row>
    <row r="16" s="1" customFormat="1" ht="16.5" customHeight="1" spans="1:10">
      <c r="A16" s="6" t="s">
        <v>37</v>
      </c>
      <c r="B16" s="7" t="s">
        <v>55</v>
      </c>
      <c r="C16" s="7" t="s">
        <v>56</v>
      </c>
      <c r="D16" s="6" t="s">
        <v>84</v>
      </c>
      <c r="E16" s="6" t="s">
        <v>85</v>
      </c>
      <c r="F16" s="7" t="s">
        <v>86</v>
      </c>
      <c r="G16" s="8">
        <v>2</v>
      </c>
      <c r="H16" s="9">
        <f>VLOOKUP(D:D,'SHT0019076'!D:H,5,0)</f>
        <v>0.1422</v>
      </c>
      <c r="I16" s="10">
        <f t="shared" si="0"/>
        <v>0.2844</v>
      </c>
      <c r="J16" s="11">
        <v>45981</v>
      </c>
    </row>
    <row r="17" s="1" customFormat="1" ht="16.5" customHeight="1" spans="1:10">
      <c r="A17" s="12" t="s">
        <v>37</v>
      </c>
      <c r="B17" s="13" t="s">
        <v>55</v>
      </c>
      <c r="C17" s="13" t="s">
        <v>56</v>
      </c>
      <c r="D17" s="12" t="s">
        <v>87</v>
      </c>
      <c r="E17" s="12" t="s">
        <v>88</v>
      </c>
      <c r="F17" s="13" t="s">
        <v>89</v>
      </c>
      <c r="G17" s="14">
        <v>0.02</v>
      </c>
      <c r="H17" s="9">
        <f>VLOOKUP(D:D,'SHT0019076'!D:H,5,0)</f>
        <v>6.2128</v>
      </c>
      <c r="I17" s="10">
        <f t="shared" si="0"/>
        <v>0.124256</v>
      </c>
      <c r="J17" s="15">
        <v>45981</v>
      </c>
    </row>
    <row r="18" s="1" customFormat="1" ht="16.5" customHeight="1" spans="1:10">
      <c r="A18" s="6" t="s">
        <v>37</v>
      </c>
      <c r="B18" s="7" t="s">
        <v>55</v>
      </c>
      <c r="C18" s="7" t="s">
        <v>56</v>
      </c>
      <c r="D18" s="6" t="s">
        <v>90</v>
      </c>
      <c r="E18" s="6" t="s">
        <v>91</v>
      </c>
      <c r="F18" s="7" t="s">
        <v>92</v>
      </c>
      <c r="G18" s="8">
        <v>0.1</v>
      </c>
      <c r="H18" s="9">
        <f>VLOOKUP(D:D,'SHT0019076'!D:H,5,0)</f>
        <v>0.4035</v>
      </c>
      <c r="I18" s="10">
        <f t="shared" si="0"/>
        <v>0.04035</v>
      </c>
      <c r="J18" s="11">
        <v>45981</v>
      </c>
    </row>
    <row r="19" s="1" customFormat="1" ht="16.5" customHeight="1" spans="1:10">
      <c r="A19" s="12" t="s">
        <v>37</v>
      </c>
      <c r="B19" s="13" t="s">
        <v>55</v>
      </c>
      <c r="C19" s="13" t="s">
        <v>56</v>
      </c>
      <c r="D19" s="12" t="s">
        <v>93</v>
      </c>
      <c r="E19" s="12" t="s">
        <v>94</v>
      </c>
      <c r="F19" s="13" t="s">
        <v>95</v>
      </c>
      <c r="G19" s="14">
        <v>1</v>
      </c>
      <c r="H19" s="9">
        <v>0.36</v>
      </c>
      <c r="I19" s="10">
        <f t="shared" si="0"/>
        <v>0.36</v>
      </c>
      <c r="J19" s="15">
        <v>45981</v>
      </c>
    </row>
    <row r="20" spans="1:10">
      <c r="I20" s="2">
        <f>SUM(I2:I19)</f>
        <v>27.9460015002071</v>
      </c>
    </row>
  </sheetData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workbookViewId="0">
      <selection activeCell="I18" sqref="I18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6.9090909090909" customWidth="1"/>
    <col min="6" max="6" width="10" customWidth="1"/>
    <col min="7" max="7" width="9.27272727272727" customWidth="1"/>
    <col min="8" max="9" width="7.72727272727273" style="2" customWidth="1"/>
    <col min="10" max="10" width="9" customWidth="1"/>
  </cols>
  <sheetData>
    <row r="1" s="1" customFormat="1" ht="12.5" spans="1:10">
      <c r="A1" s="3" t="s">
        <v>46</v>
      </c>
      <c r="B1" s="3" t="s">
        <v>47</v>
      </c>
      <c r="C1" s="3" t="s">
        <v>48</v>
      </c>
      <c r="D1" s="3" t="s">
        <v>49</v>
      </c>
      <c r="E1" s="3" t="s">
        <v>50</v>
      </c>
      <c r="F1" s="3" t="s">
        <v>50</v>
      </c>
      <c r="G1" s="4" t="s">
        <v>51</v>
      </c>
      <c r="H1" s="5" t="s">
        <v>52</v>
      </c>
      <c r="I1" s="5" t="s">
        <v>53</v>
      </c>
      <c r="J1" s="4" t="s">
        <v>54</v>
      </c>
    </row>
    <row r="2" s="1" customFormat="1" ht="16.5" customHeight="1" spans="1:10">
      <c r="A2" s="6" t="s">
        <v>39</v>
      </c>
      <c r="B2" s="7" t="s">
        <v>55</v>
      </c>
      <c r="C2" s="7" t="s">
        <v>56</v>
      </c>
      <c r="D2" s="6" t="s">
        <v>141</v>
      </c>
      <c r="E2" s="6" t="s">
        <v>142</v>
      </c>
      <c r="F2" s="7" t="s">
        <v>59</v>
      </c>
      <c r="G2" s="8">
        <v>2</v>
      </c>
      <c r="H2" s="9">
        <f>VLOOKUP(D:D,'SHT0019076'!D:H,5,0)</f>
        <v>0.178</v>
      </c>
      <c r="I2" s="10">
        <f>H2*G2</f>
        <v>0.356</v>
      </c>
      <c r="J2" s="11">
        <v>45981</v>
      </c>
    </row>
    <row r="3" s="1" customFormat="1" ht="16.5" customHeight="1" spans="1:10">
      <c r="A3" s="12" t="s">
        <v>39</v>
      </c>
      <c r="B3" s="13" t="s">
        <v>55</v>
      </c>
      <c r="C3" s="13" t="s">
        <v>56</v>
      </c>
      <c r="D3" s="12" t="s">
        <v>132</v>
      </c>
      <c r="E3" s="12" t="s">
        <v>133</v>
      </c>
      <c r="F3" s="13" t="s">
        <v>134</v>
      </c>
      <c r="G3" s="14">
        <v>2</v>
      </c>
      <c r="H3" s="9">
        <f>VLOOKUP(D:D,'SHT0019076'!D:H,5,0)</f>
        <v>0.05</v>
      </c>
      <c r="I3" s="10">
        <f t="shared" ref="I3:I22" si="0">H3*G3</f>
        <v>0.1</v>
      </c>
      <c r="J3" s="15">
        <v>45981</v>
      </c>
    </row>
    <row r="4" s="1" customFormat="1" ht="16.5" customHeight="1" spans="1:10">
      <c r="A4" s="6" t="s">
        <v>39</v>
      </c>
      <c r="B4" s="7" t="s">
        <v>55</v>
      </c>
      <c r="C4" s="7" t="s">
        <v>56</v>
      </c>
      <c r="D4" s="6" t="s">
        <v>143</v>
      </c>
      <c r="E4" s="6" t="s">
        <v>144</v>
      </c>
      <c r="F4" s="7" t="s">
        <v>145</v>
      </c>
      <c r="G4" s="8">
        <v>1</v>
      </c>
      <c r="H4" s="9">
        <f>VLOOKUP(D:D,'SHT0019076'!D:H,5,0)</f>
        <v>0.04</v>
      </c>
      <c r="I4" s="10">
        <f t="shared" si="0"/>
        <v>0.04</v>
      </c>
      <c r="J4" s="11">
        <v>45981</v>
      </c>
    </row>
    <row r="5" s="1" customFormat="1" ht="16.5" customHeight="1" spans="1:10">
      <c r="A5" s="12" t="s">
        <v>39</v>
      </c>
      <c r="B5" s="13" t="s">
        <v>55</v>
      </c>
      <c r="C5" s="13" t="s">
        <v>56</v>
      </c>
      <c r="D5" s="12" t="s">
        <v>57</v>
      </c>
      <c r="E5" s="12" t="s">
        <v>58</v>
      </c>
      <c r="F5" s="13" t="s">
        <v>59</v>
      </c>
      <c r="G5" s="14">
        <v>0.03</v>
      </c>
      <c r="H5" s="9">
        <f>VLOOKUP(D:D,'SHT0019076'!D:H,5,0)</f>
        <v>0.589</v>
      </c>
      <c r="I5" s="10">
        <f t="shared" si="0"/>
        <v>0.01767</v>
      </c>
      <c r="J5" s="15">
        <v>45981</v>
      </c>
    </row>
    <row r="6" s="1" customFormat="1" ht="16.5" customHeight="1" spans="1:10">
      <c r="A6" s="6" t="s">
        <v>39</v>
      </c>
      <c r="B6" s="7" t="s">
        <v>55</v>
      </c>
      <c r="C6" s="7" t="s">
        <v>56</v>
      </c>
      <c r="D6" s="6" t="s">
        <v>60</v>
      </c>
      <c r="E6" s="6" t="s">
        <v>61</v>
      </c>
      <c r="F6" s="7" t="s">
        <v>59</v>
      </c>
      <c r="G6" s="8">
        <v>1.34</v>
      </c>
      <c r="H6" s="9">
        <f>VLOOKUP(D:D,'SHT0019076'!D:H,5,0)</f>
        <v>0.2831875</v>
      </c>
      <c r="I6" s="10">
        <f t="shared" si="0"/>
        <v>0.37947125</v>
      </c>
      <c r="J6" s="11">
        <v>45981</v>
      </c>
    </row>
    <row r="7" s="1" customFormat="1" ht="16.5" customHeight="1" spans="1:10">
      <c r="A7" s="12" t="s">
        <v>39</v>
      </c>
      <c r="B7" s="13" t="s">
        <v>55</v>
      </c>
      <c r="C7" s="13" t="s">
        <v>56</v>
      </c>
      <c r="D7" s="12" t="s">
        <v>146</v>
      </c>
      <c r="E7" s="12" t="s">
        <v>147</v>
      </c>
      <c r="F7" s="13" t="s">
        <v>148</v>
      </c>
      <c r="G7" s="14">
        <v>1</v>
      </c>
      <c r="H7" s="9">
        <f>VLOOKUP(D:D,'SHT0019076'!D:H,5,0)</f>
        <v>1.254</v>
      </c>
      <c r="I7" s="10">
        <f t="shared" si="0"/>
        <v>1.254</v>
      </c>
      <c r="J7" s="15">
        <v>45981</v>
      </c>
    </row>
    <row r="8" s="1" customFormat="1" ht="16.5" customHeight="1" spans="1:10">
      <c r="A8" s="6" t="s">
        <v>39</v>
      </c>
      <c r="B8" s="7" t="s">
        <v>55</v>
      </c>
      <c r="C8" s="7" t="s">
        <v>56</v>
      </c>
      <c r="D8" s="6" t="s">
        <v>135</v>
      </c>
      <c r="E8" s="6" t="s">
        <v>136</v>
      </c>
      <c r="F8" s="7" t="s">
        <v>137</v>
      </c>
      <c r="G8" s="8">
        <v>1</v>
      </c>
      <c r="H8" s="9">
        <f>VLOOKUP(D:D,'SHT0019076'!D:H,5,0)</f>
        <v>0.288584692439863</v>
      </c>
      <c r="I8" s="10">
        <f t="shared" si="0"/>
        <v>0.288584692439863</v>
      </c>
      <c r="J8" s="11">
        <v>45981</v>
      </c>
    </row>
    <row r="9" s="1" customFormat="1" ht="16.5" customHeight="1" spans="1:10">
      <c r="A9" s="12" t="s">
        <v>39</v>
      </c>
      <c r="B9" s="13" t="s">
        <v>55</v>
      </c>
      <c r="C9" s="13" t="s">
        <v>56</v>
      </c>
      <c r="D9" s="12" t="s">
        <v>62</v>
      </c>
      <c r="E9" s="12" t="s">
        <v>63</v>
      </c>
      <c r="F9" s="13" t="s">
        <v>64</v>
      </c>
      <c r="G9" s="14">
        <v>3</v>
      </c>
      <c r="H9" s="9">
        <f>VLOOKUP(D:D,'SHT0019076'!D:H,5,0)</f>
        <v>0.120565034394672</v>
      </c>
      <c r="I9" s="10">
        <f t="shared" si="0"/>
        <v>0.361695103184016</v>
      </c>
      <c r="J9" s="15">
        <v>45981</v>
      </c>
    </row>
    <row r="10" s="1" customFormat="1" ht="16.5" customHeight="1" spans="1:10">
      <c r="A10" s="6" t="s">
        <v>39</v>
      </c>
      <c r="B10" s="7" t="s">
        <v>55</v>
      </c>
      <c r="C10" s="7" t="s">
        <v>56</v>
      </c>
      <c r="D10" s="6" t="s">
        <v>65</v>
      </c>
      <c r="E10" s="6" t="s">
        <v>66</v>
      </c>
      <c r="F10" s="7" t="s">
        <v>59</v>
      </c>
      <c r="G10" s="8">
        <v>1</v>
      </c>
      <c r="H10" s="9">
        <f>VLOOKUP(D:D,'SHT0019076'!D:H,5,0)</f>
        <v>0.372943271008403</v>
      </c>
      <c r="I10" s="10">
        <f t="shared" si="0"/>
        <v>0.372943271008403</v>
      </c>
      <c r="J10" s="11">
        <v>45981</v>
      </c>
    </row>
    <row r="11" s="1" customFormat="1" ht="16.5" customHeight="1" spans="1:10">
      <c r="A11" s="12" t="s">
        <v>39</v>
      </c>
      <c r="B11" s="13" t="s">
        <v>55</v>
      </c>
      <c r="C11" s="13" t="s">
        <v>56</v>
      </c>
      <c r="D11" s="12" t="s">
        <v>67</v>
      </c>
      <c r="E11" s="12" t="s">
        <v>68</v>
      </c>
      <c r="F11" s="13" t="s">
        <v>59</v>
      </c>
      <c r="G11" s="14">
        <v>1</v>
      </c>
      <c r="H11" s="9">
        <f>VLOOKUP(D:D,'SHT0019076'!D:H,5,0)</f>
        <v>0.779</v>
      </c>
      <c r="I11" s="10">
        <f t="shared" si="0"/>
        <v>0.779</v>
      </c>
      <c r="J11" s="15">
        <v>45981</v>
      </c>
    </row>
    <row r="12" s="1" customFormat="1" ht="16.5" customHeight="1" spans="1:10">
      <c r="A12" s="6" t="s">
        <v>39</v>
      </c>
      <c r="B12" s="7" t="s">
        <v>55</v>
      </c>
      <c r="C12" s="7" t="s">
        <v>56</v>
      </c>
      <c r="D12" s="6" t="s">
        <v>69</v>
      </c>
      <c r="E12" s="6" t="s">
        <v>70</v>
      </c>
      <c r="F12" s="7" t="s">
        <v>59</v>
      </c>
      <c r="G12" s="8">
        <v>1</v>
      </c>
      <c r="H12" s="9">
        <v>0.2</v>
      </c>
      <c r="I12" s="10">
        <f t="shared" si="0"/>
        <v>0.2</v>
      </c>
      <c r="J12" s="11">
        <v>45981</v>
      </c>
    </row>
    <row r="13" s="1" customFormat="1" ht="16.5" customHeight="1" spans="1:10">
      <c r="A13" s="12" t="s">
        <v>39</v>
      </c>
      <c r="B13" s="13" t="s">
        <v>55</v>
      </c>
      <c r="C13" s="13" t="s">
        <v>56</v>
      </c>
      <c r="D13" s="12" t="s">
        <v>71</v>
      </c>
      <c r="E13" s="12" t="s">
        <v>72</v>
      </c>
      <c r="F13" s="13" t="s">
        <v>73</v>
      </c>
      <c r="G13" s="14">
        <v>0.22</v>
      </c>
      <c r="H13" s="9">
        <f>VLOOKUP(D:D,'SHT0019076'!D:H,5,0)</f>
        <v>1.7257</v>
      </c>
      <c r="I13" s="10">
        <f t="shared" si="0"/>
        <v>0.379654</v>
      </c>
      <c r="J13" s="15">
        <v>45981</v>
      </c>
    </row>
    <row r="14" s="1" customFormat="1" ht="16.5" customHeight="1" spans="1:10">
      <c r="A14" s="6" t="s">
        <v>39</v>
      </c>
      <c r="B14" s="7" t="s">
        <v>55</v>
      </c>
      <c r="C14" s="7" t="s">
        <v>56</v>
      </c>
      <c r="D14" s="6" t="s">
        <v>74</v>
      </c>
      <c r="E14" s="6" t="s">
        <v>75</v>
      </c>
      <c r="F14" s="7" t="s">
        <v>76</v>
      </c>
      <c r="G14" s="8">
        <v>1.635</v>
      </c>
      <c r="H14" s="9">
        <f>VLOOKUP(D:D,'SHT0019076'!D:H,5,0)</f>
        <v>1.6814</v>
      </c>
      <c r="I14" s="10">
        <f t="shared" si="0"/>
        <v>2.749089</v>
      </c>
      <c r="J14" s="11">
        <v>45981</v>
      </c>
    </row>
    <row r="15" s="1" customFormat="1" ht="16.5" customHeight="1" spans="1:10">
      <c r="A15" s="12" t="s">
        <v>39</v>
      </c>
      <c r="B15" s="13" t="s">
        <v>55</v>
      </c>
      <c r="C15" s="13" t="s">
        <v>56</v>
      </c>
      <c r="D15" s="12" t="s">
        <v>77</v>
      </c>
      <c r="E15" s="12" t="s">
        <v>78</v>
      </c>
      <c r="F15" s="13" t="s">
        <v>59</v>
      </c>
      <c r="G15" s="14">
        <v>1</v>
      </c>
      <c r="H15" s="9">
        <f>VLOOKUP(D:D,'SHT0019076'!D:H,5,0)</f>
        <v>0.22</v>
      </c>
      <c r="I15" s="10">
        <f t="shared" si="0"/>
        <v>0.22</v>
      </c>
      <c r="J15" s="15">
        <v>45981</v>
      </c>
    </row>
    <row r="16" s="1" customFormat="1" ht="16.5" customHeight="1" spans="1:10">
      <c r="A16" s="6" t="s">
        <v>39</v>
      </c>
      <c r="B16" s="7" t="s">
        <v>55</v>
      </c>
      <c r="C16" s="7" t="s">
        <v>56</v>
      </c>
      <c r="D16" s="6" t="s">
        <v>79</v>
      </c>
      <c r="E16" s="6" t="s">
        <v>80</v>
      </c>
      <c r="F16" s="7" t="s">
        <v>59</v>
      </c>
      <c r="G16" s="8">
        <v>1</v>
      </c>
      <c r="H16" s="9">
        <f>VLOOKUP(D:D,'SHT0019076'!D:H,5,0)</f>
        <v>1.05755528846154</v>
      </c>
      <c r="I16" s="10">
        <f t="shared" si="0"/>
        <v>1.05755528846154</v>
      </c>
      <c r="J16" s="11">
        <v>45981</v>
      </c>
    </row>
    <row r="17" s="1" customFormat="1" ht="16.5" customHeight="1" spans="1:10">
      <c r="A17" s="12" t="s">
        <v>39</v>
      </c>
      <c r="B17" s="13" t="s">
        <v>55</v>
      </c>
      <c r="C17" s="13" t="s">
        <v>56</v>
      </c>
      <c r="D17" s="12" t="s">
        <v>81</v>
      </c>
      <c r="E17" s="12" t="s">
        <v>82</v>
      </c>
      <c r="F17" s="13" t="s">
        <v>83</v>
      </c>
      <c r="G17" s="14">
        <v>1</v>
      </c>
      <c r="H17" s="9">
        <f>VLOOKUP(D:D,'SHT0019076'!D:H,5,0)</f>
        <v>20.0285612813425</v>
      </c>
      <c r="I17" s="10">
        <f t="shared" si="0"/>
        <v>20.0285612813425</v>
      </c>
      <c r="J17" s="15">
        <v>45981</v>
      </c>
    </row>
    <row r="18" s="1" customFormat="1" ht="16.5" customHeight="1" spans="1:10">
      <c r="A18" s="6" t="s">
        <v>39</v>
      </c>
      <c r="B18" s="7" t="s">
        <v>55</v>
      </c>
      <c r="C18" s="7" t="s">
        <v>56</v>
      </c>
      <c r="D18" s="6" t="s">
        <v>84</v>
      </c>
      <c r="E18" s="6" t="s">
        <v>85</v>
      </c>
      <c r="F18" s="7" t="s">
        <v>86</v>
      </c>
      <c r="G18" s="8">
        <v>2</v>
      </c>
      <c r="H18" s="9">
        <f>VLOOKUP(D:D,'SHT0019076'!D:H,5,0)</f>
        <v>0.1422</v>
      </c>
      <c r="I18" s="10">
        <f t="shared" si="0"/>
        <v>0.2844</v>
      </c>
      <c r="J18" s="11">
        <v>45981</v>
      </c>
    </row>
    <row r="19" s="1" customFormat="1" ht="16.5" customHeight="1" spans="1:10">
      <c r="A19" s="12" t="s">
        <v>39</v>
      </c>
      <c r="B19" s="13" t="s">
        <v>55</v>
      </c>
      <c r="C19" s="13" t="s">
        <v>56</v>
      </c>
      <c r="D19" s="12" t="s">
        <v>87</v>
      </c>
      <c r="E19" s="12" t="s">
        <v>88</v>
      </c>
      <c r="F19" s="13" t="s">
        <v>89</v>
      </c>
      <c r="G19" s="14">
        <v>0.02</v>
      </c>
      <c r="H19" s="9">
        <f>VLOOKUP(D:D,'SHT0019076'!D:H,5,0)</f>
        <v>6.2128</v>
      </c>
      <c r="I19" s="10">
        <f t="shared" si="0"/>
        <v>0.124256</v>
      </c>
      <c r="J19" s="15">
        <v>45981</v>
      </c>
    </row>
    <row r="20" s="1" customFormat="1" ht="16.5" customHeight="1" spans="1:10">
      <c r="A20" s="6" t="s">
        <v>39</v>
      </c>
      <c r="B20" s="7" t="s">
        <v>55</v>
      </c>
      <c r="C20" s="7" t="s">
        <v>56</v>
      </c>
      <c r="D20" s="6" t="s">
        <v>90</v>
      </c>
      <c r="E20" s="6" t="s">
        <v>91</v>
      </c>
      <c r="F20" s="7" t="s">
        <v>92</v>
      </c>
      <c r="G20" s="8">
        <v>0.1</v>
      </c>
      <c r="H20" s="9">
        <f>VLOOKUP(D:D,'SHT0019076'!D:H,5,0)</f>
        <v>0.4035</v>
      </c>
      <c r="I20" s="10">
        <f t="shared" si="0"/>
        <v>0.04035</v>
      </c>
      <c r="J20" s="11">
        <v>45981</v>
      </c>
    </row>
    <row r="21" s="1" customFormat="1" ht="16.5" customHeight="1" spans="1:10">
      <c r="A21" s="12" t="s">
        <v>39</v>
      </c>
      <c r="B21" s="13" t="s">
        <v>55</v>
      </c>
      <c r="C21" s="13" t="s">
        <v>56</v>
      </c>
      <c r="D21" s="12" t="s">
        <v>138</v>
      </c>
      <c r="E21" s="12" t="s">
        <v>139</v>
      </c>
      <c r="F21" s="13" t="s">
        <v>140</v>
      </c>
      <c r="G21" s="14">
        <v>1</v>
      </c>
      <c r="H21" s="9">
        <v>0.1862</v>
      </c>
      <c r="I21" s="10">
        <f t="shared" si="0"/>
        <v>0.1862</v>
      </c>
      <c r="J21" s="15">
        <v>45981</v>
      </c>
    </row>
    <row r="22" s="1" customFormat="1" ht="16.5" customHeight="1" spans="1:10">
      <c r="A22" s="6" t="s">
        <v>39</v>
      </c>
      <c r="B22" s="7" t="s">
        <v>55</v>
      </c>
      <c r="C22" s="7" t="s">
        <v>56</v>
      </c>
      <c r="D22" s="6" t="s">
        <v>93</v>
      </c>
      <c r="E22" s="6" t="s">
        <v>94</v>
      </c>
      <c r="F22" s="7" t="s">
        <v>95</v>
      </c>
      <c r="G22" s="8">
        <v>1</v>
      </c>
      <c r="H22" s="9">
        <v>0.36</v>
      </c>
      <c r="I22" s="10">
        <f t="shared" si="0"/>
        <v>0.36</v>
      </c>
      <c r="J22" s="11">
        <v>45981</v>
      </c>
    </row>
    <row r="23" s="1" customFormat="1" ht="12.5" spans="1:10">
      <c r="H23" s="16"/>
      <c r="I23" s="16">
        <f>SUM(I2:I22)</f>
        <v>29.5794298864363</v>
      </c>
    </row>
  </sheetData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selection activeCell="I18" sqref="I18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6.9090909090909" customWidth="1"/>
    <col min="6" max="6" width="10" customWidth="1"/>
    <col min="7" max="7" width="9.27272727272727" customWidth="1"/>
    <col min="8" max="9" width="7.72727272727273" style="2" customWidth="1"/>
    <col min="10" max="10" width="9" customWidth="1"/>
  </cols>
  <sheetData>
    <row r="1" s="1" customFormat="1" ht="12.5" spans="1:10">
      <c r="A1" s="3" t="s">
        <v>46</v>
      </c>
      <c r="B1" s="3" t="s">
        <v>47</v>
      </c>
      <c r="C1" s="3" t="s">
        <v>48</v>
      </c>
      <c r="D1" s="3" t="s">
        <v>49</v>
      </c>
      <c r="E1" s="3" t="s">
        <v>50</v>
      </c>
      <c r="F1" s="3" t="s">
        <v>50</v>
      </c>
      <c r="G1" s="4" t="s">
        <v>51</v>
      </c>
      <c r="H1" s="5" t="s">
        <v>52</v>
      </c>
      <c r="I1" s="5" t="s">
        <v>53</v>
      </c>
      <c r="J1" s="4" t="s">
        <v>54</v>
      </c>
    </row>
    <row r="2" s="1" customFormat="1" ht="16.5" customHeight="1" spans="1:10">
      <c r="A2" s="6" t="s">
        <v>41</v>
      </c>
      <c r="B2" s="7" t="s">
        <v>55</v>
      </c>
      <c r="C2" s="7" t="s">
        <v>56</v>
      </c>
      <c r="D2" s="6" t="s">
        <v>141</v>
      </c>
      <c r="E2" s="6" t="s">
        <v>142</v>
      </c>
      <c r="F2" s="7" t="s">
        <v>59</v>
      </c>
      <c r="G2" s="8">
        <v>2</v>
      </c>
      <c r="H2" s="9">
        <f>VLOOKUP(D:D,'SHT0019081'!D:H,5,0)</f>
        <v>0.178</v>
      </c>
      <c r="I2" s="10">
        <f>H2*G2</f>
        <v>0.356</v>
      </c>
      <c r="J2" s="11">
        <v>45981</v>
      </c>
    </row>
    <row r="3" s="1" customFormat="1" ht="16.5" customHeight="1" spans="1:10">
      <c r="A3" s="12" t="s">
        <v>41</v>
      </c>
      <c r="B3" s="13" t="s">
        <v>55</v>
      </c>
      <c r="C3" s="13" t="s">
        <v>56</v>
      </c>
      <c r="D3" s="12" t="s">
        <v>143</v>
      </c>
      <c r="E3" s="12" t="s">
        <v>144</v>
      </c>
      <c r="F3" s="13" t="s">
        <v>145</v>
      </c>
      <c r="G3" s="14">
        <v>1</v>
      </c>
      <c r="H3" s="9">
        <f>VLOOKUP(D:D,'SHT0019081'!D:H,5,0)</f>
        <v>0.04</v>
      </c>
      <c r="I3" s="10">
        <f t="shared" ref="I3:I17" si="0">H3*G3</f>
        <v>0.04</v>
      </c>
      <c r="J3" s="15">
        <v>45981</v>
      </c>
    </row>
    <row r="4" s="1" customFormat="1" ht="16.5" customHeight="1" spans="1:10">
      <c r="A4" s="6" t="s">
        <v>41</v>
      </c>
      <c r="B4" s="7" t="s">
        <v>55</v>
      </c>
      <c r="C4" s="7" t="s">
        <v>56</v>
      </c>
      <c r="D4" s="6" t="s">
        <v>57</v>
      </c>
      <c r="E4" s="6" t="s">
        <v>58</v>
      </c>
      <c r="F4" s="7" t="s">
        <v>59</v>
      </c>
      <c r="G4" s="8">
        <v>0.03</v>
      </c>
      <c r="H4" s="9">
        <f>VLOOKUP(D:D,'SHT0019081'!D:H,5,0)</f>
        <v>0.589</v>
      </c>
      <c r="I4" s="10">
        <f t="shared" si="0"/>
        <v>0.01767</v>
      </c>
      <c r="J4" s="11">
        <v>45981</v>
      </c>
    </row>
    <row r="5" s="1" customFormat="1" ht="16.5" customHeight="1" spans="1:10">
      <c r="A5" s="12" t="s">
        <v>41</v>
      </c>
      <c r="B5" s="13" t="s">
        <v>55</v>
      </c>
      <c r="C5" s="13" t="s">
        <v>56</v>
      </c>
      <c r="D5" s="12" t="s">
        <v>60</v>
      </c>
      <c r="E5" s="12" t="s">
        <v>61</v>
      </c>
      <c r="F5" s="13" t="s">
        <v>59</v>
      </c>
      <c r="G5" s="14">
        <v>1.05</v>
      </c>
      <c r="H5" s="9">
        <f>VLOOKUP(D:D,'SHT0019081'!D:H,5,0)</f>
        <v>0.2831875</v>
      </c>
      <c r="I5" s="10">
        <f t="shared" si="0"/>
        <v>0.297346875</v>
      </c>
      <c r="J5" s="15">
        <v>45981</v>
      </c>
    </row>
    <row r="6" s="1" customFormat="1" ht="16.5" customHeight="1" spans="1:10">
      <c r="A6" s="6" t="s">
        <v>41</v>
      </c>
      <c r="B6" s="7" t="s">
        <v>55</v>
      </c>
      <c r="C6" s="7" t="s">
        <v>56</v>
      </c>
      <c r="D6" s="6" t="s">
        <v>146</v>
      </c>
      <c r="E6" s="6" t="s">
        <v>147</v>
      </c>
      <c r="F6" s="7" t="s">
        <v>148</v>
      </c>
      <c r="G6" s="8">
        <v>1</v>
      </c>
      <c r="H6" s="9">
        <f>VLOOKUP(D:D,'SHT0019081'!D:H,5,0)</f>
        <v>1.254</v>
      </c>
      <c r="I6" s="10">
        <f t="shared" si="0"/>
        <v>1.254</v>
      </c>
      <c r="J6" s="11">
        <v>45981</v>
      </c>
    </row>
    <row r="7" s="1" customFormat="1" ht="16.5" customHeight="1" spans="1:10">
      <c r="A7" s="12" t="s">
        <v>41</v>
      </c>
      <c r="B7" s="13" t="s">
        <v>55</v>
      </c>
      <c r="C7" s="13" t="s">
        <v>56</v>
      </c>
      <c r="D7" s="12" t="s">
        <v>65</v>
      </c>
      <c r="E7" s="12" t="s">
        <v>66</v>
      </c>
      <c r="F7" s="13" t="s">
        <v>59</v>
      </c>
      <c r="G7" s="14">
        <v>1</v>
      </c>
      <c r="H7" s="9">
        <f>VLOOKUP(D:D,'SHT0019081'!D:H,5,0)</f>
        <v>0.372943271008403</v>
      </c>
      <c r="I7" s="10">
        <f t="shared" si="0"/>
        <v>0.372943271008403</v>
      </c>
      <c r="J7" s="15">
        <v>45981</v>
      </c>
    </row>
    <row r="8" s="1" customFormat="1" ht="16.5" customHeight="1" spans="1:10">
      <c r="A8" s="6" t="s">
        <v>41</v>
      </c>
      <c r="B8" s="7" t="s">
        <v>55</v>
      </c>
      <c r="C8" s="7" t="s">
        <v>56</v>
      </c>
      <c r="D8" s="6" t="s">
        <v>67</v>
      </c>
      <c r="E8" s="6" t="s">
        <v>68</v>
      </c>
      <c r="F8" s="7" t="s">
        <v>59</v>
      </c>
      <c r="G8" s="8">
        <v>1</v>
      </c>
      <c r="H8" s="9">
        <f>VLOOKUP(D:D,'SHT0019081'!D:H,5,0)</f>
        <v>0.779</v>
      </c>
      <c r="I8" s="10">
        <f t="shared" si="0"/>
        <v>0.779</v>
      </c>
      <c r="J8" s="11">
        <v>45981</v>
      </c>
    </row>
    <row r="9" s="1" customFormat="1" ht="16.5" customHeight="1" spans="1:10">
      <c r="A9" s="12" t="s">
        <v>41</v>
      </c>
      <c r="B9" s="13" t="s">
        <v>55</v>
      </c>
      <c r="C9" s="13" t="s">
        <v>56</v>
      </c>
      <c r="D9" s="12" t="s">
        <v>71</v>
      </c>
      <c r="E9" s="12" t="s">
        <v>72</v>
      </c>
      <c r="F9" s="13" t="s">
        <v>73</v>
      </c>
      <c r="G9" s="14">
        <v>0.68</v>
      </c>
      <c r="H9" s="9">
        <f>VLOOKUP(D:D,'SHT0019081'!D:H,5,0)</f>
        <v>1.7257</v>
      </c>
      <c r="I9" s="10">
        <f t="shared" si="0"/>
        <v>1.173476</v>
      </c>
      <c r="J9" s="15">
        <v>45981</v>
      </c>
    </row>
    <row r="10" s="1" customFormat="1" ht="16.5" customHeight="1" spans="1:10">
      <c r="A10" s="6" t="s">
        <v>41</v>
      </c>
      <c r="B10" s="7" t="s">
        <v>55</v>
      </c>
      <c r="C10" s="7" t="s">
        <v>56</v>
      </c>
      <c r="D10" s="6" t="s">
        <v>74</v>
      </c>
      <c r="E10" s="6" t="s">
        <v>75</v>
      </c>
      <c r="F10" s="7" t="s">
        <v>76</v>
      </c>
      <c r="G10" s="8">
        <v>1.02</v>
      </c>
      <c r="H10" s="9">
        <f>VLOOKUP(D:D,'SHT0019081'!D:H,5,0)</f>
        <v>1.6814</v>
      </c>
      <c r="I10" s="10">
        <f t="shared" si="0"/>
        <v>1.715028</v>
      </c>
      <c r="J10" s="11">
        <v>45981</v>
      </c>
    </row>
    <row r="11" s="1" customFormat="1" ht="16.5" customHeight="1" spans="1:10">
      <c r="A11" s="12" t="s">
        <v>41</v>
      </c>
      <c r="B11" s="13" t="s">
        <v>55</v>
      </c>
      <c r="C11" s="13" t="s">
        <v>56</v>
      </c>
      <c r="D11" s="12" t="s">
        <v>77</v>
      </c>
      <c r="E11" s="12" t="s">
        <v>78</v>
      </c>
      <c r="F11" s="13" t="s">
        <v>59</v>
      </c>
      <c r="G11" s="14">
        <v>1</v>
      </c>
      <c r="H11" s="9">
        <f>VLOOKUP(D:D,'SHT0019081'!D:H,5,0)</f>
        <v>0.22</v>
      </c>
      <c r="I11" s="10">
        <f t="shared" si="0"/>
        <v>0.22</v>
      </c>
      <c r="J11" s="15">
        <v>45981</v>
      </c>
    </row>
    <row r="12" s="1" customFormat="1" ht="16.5" customHeight="1" spans="1:10">
      <c r="A12" s="6" t="s">
        <v>41</v>
      </c>
      <c r="B12" s="7" t="s">
        <v>55</v>
      </c>
      <c r="C12" s="7" t="s">
        <v>56</v>
      </c>
      <c r="D12" s="6" t="s">
        <v>79</v>
      </c>
      <c r="E12" s="6" t="s">
        <v>80</v>
      </c>
      <c r="F12" s="7" t="s">
        <v>59</v>
      </c>
      <c r="G12" s="8">
        <v>1</v>
      </c>
      <c r="H12" s="9">
        <f>VLOOKUP(D:D,'SHT0019081'!D:H,5,0)</f>
        <v>1.05755528846154</v>
      </c>
      <c r="I12" s="10">
        <f t="shared" si="0"/>
        <v>1.05755528846154</v>
      </c>
      <c r="J12" s="11">
        <v>45981</v>
      </c>
    </row>
    <row r="13" s="1" customFormat="1" ht="16.5" customHeight="1" spans="1:10">
      <c r="A13" s="12" t="s">
        <v>41</v>
      </c>
      <c r="B13" s="13" t="s">
        <v>55</v>
      </c>
      <c r="C13" s="13" t="s">
        <v>56</v>
      </c>
      <c r="D13" s="12" t="s">
        <v>81</v>
      </c>
      <c r="E13" s="12" t="s">
        <v>82</v>
      </c>
      <c r="F13" s="13" t="s">
        <v>83</v>
      </c>
      <c r="G13" s="14">
        <v>1</v>
      </c>
      <c r="H13" s="9">
        <f>VLOOKUP(D:D,'SHT0019081'!D:H,5,0)</f>
        <v>20.0285612813425</v>
      </c>
      <c r="I13" s="10">
        <f t="shared" si="0"/>
        <v>20.0285612813425</v>
      </c>
      <c r="J13" s="15">
        <v>45981</v>
      </c>
    </row>
    <row r="14" s="1" customFormat="1" ht="16.5" customHeight="1" spans="1:10">
      <c r="A14" s="6" t="s">
        <v>41</v>
      </c>
      <c r="B14" s="7" t="s">
        <v>55</v>
      </c>
      <c r="C14" s="7" t="s">
        <v>56</v>
      </c>
      <c r="D14" s="6" t="s">
        <v>84</v>
      </c>
      <c r="E14" s="6" t="s">
        <v>85</v>
      </c>
      <c r="F14" s="7" t="s">
        <v>86</v>
      </c>
      <c r="G14" s="8">
        <v>2</v>
      </c>
      <c r="H14" s="9">
        <f>VLOOKUP(D:D,'SHT0019081'!D:H,5,0)</f>
        <v>0.1422</v>
      </c>
      <c r="I14" s="10">
        <f t="shared" si="0"/>
        <v>0.2844</v>
      </c>
      <c r="J14" s="11">
        <v>45981</v>
      </c>
    </row>
    <row r="15" s="1" customFormat="1" ht="16.5" customHeight="1" spans="1:10">
      <c r="A15" s="12" t="s">
        <v>41</v>
      </c>
      <c r="B15" s="13" t="s">
        <v>55</v>
      </c>
      <c r="C15" s="13" t="s">
        <v>56</v>
      </c>
      <c r="D15" s="12" t="s">
        <v>87</v>
      </c>
      <c r="E15" s="12" t="s">
        <v>88</v>
      </c>
      <c r="F15" s="13" t="s">
        <v>89</v>
      </c>
      <c r="G15" s="14">
        <v>0.02</v>
      </c>
      <c r="H15" s="9">
        <f>VLOOKUP(D:D,'SHT0019081'!D:H,5,0)</f>
        <v>6.2128</v>
      </c>
      <c r="I15" s="10">
        <f t="shared" si="0"/>
        <v>0.124256</v>
      </c>
      <c r="J15" s="15">
        <v>45981</v>
      </c>
    </row>
    <row r="16" s="1" customFormat="1" ht="16.5" customHeight="1" spans="1:10">
      <c r="A16" s="6" t="s">
        <v>41</v>
      </c>
      <c r="B16" s="7" t="s">
        <v>55</v>
      </c>
      <c r="C16" s="7" t="s">
        <v>56</v>
      </c>
      <c r="D16" s="6" t="s">
        <v>90</v>
      </c>
      <c r="E16" s="6" t="s">
        <v>91</v>
      </c>
      <c r="F16" s="7" t="s">
        <v>92</v>
      </c>
      <c r="G16" s="8">
        <v>0.1</v>
      </c>
      <c r="H16" s="9">
        <f>VLOOKUP(D:D,'SHT0019081'!D:H,5,0)</f>
        <v>0.4035</v>
      </c>
      <c r="I16" s="10">
        <f t="shared" si="0"/>
        <v>0.04035</v>
      </c>
      <c r="J16" s="11">
        <v>45981</v>
      </c>
    </row>
    <row r="17" s="1" customFormat="1" ht="16.5" customHeight="1" spans="1:10">
      <c r="A17" s="12" t="s">
        <v>41</v>
      </c>
      <c r="B17" s="13" t="s">
        <v>55</v>
      </c>
      <c r="C17" s="13" t="s">
        <v>56</v>
      </c>
      <c r="D17" s="12" t="s">
        <v>93</v>
      </c>
      <c r="E17" s="12" t="s">
        <v>94</v>
      </c>
      <c r="F17" s="13" t="s">
        <v>95</v>
      </c>
      <c r="G17" s="14">
        <v>1</v>
      </c>
      <c r="H17" s="9">
        <f>VLOOKUP(D:D,'SHT0019081'!D:H,5,0)</f>
        <v>0.36</v>
      </c>
      <c r="I17" s="10">
        <f t="shared" si="0"/>
        <v>0.36</v>
      </c>
      <c r="J17" s="15">
        <v>45981</v>
      </c>
    </row>
    <row r="18" spans="1:10">
      <c r="I18" s="2">
        <f>SUM(I2:I17)</f>
        <v>28.1205867158124</v>
      </c>
    </row>
  </sheetData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selection activeCell="I18" sqref="I18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6.9090909090909" customWidth="1"/>
    <col min="6" max="6" width="10" customWidth="1"/>
    <col min="7" max="7" width="9.27272727272727" customWidth="1"/>
    <col min="8" max="9" width="7.72727272727273" style="2" customWidth="1"/>
    <col min="10" max="10" width="9" customWidth="1"/>
  </cols>
  <sheetData>
    <row r="1" s="1" customFormat="1" ht="12.5" spans="1:10">
      <c r="A1" s="3" t="s">
        <v>46</v>
      </c>
      <c r="B1" s="3" t="s">
        <v>47</v>
      </c>
      <c r="C1" s="3" t="s">
        <v>48</v>
      </c>
      <c r="D1" s="3" t="s">
        <v>49</v>
      </c>
      <c r="E1" s="3" t="s">
        <v>50</v>
      </c>
      <c r="F1" s="3" t="s">
        <v>50</v>
      </c>
      <c r="G1" s="4" t="s">
        <v>51</v>
      </c>
      <c r="H1" s="5" t="s">
        <v>52</v>
      </c>
      <c r="I1" s="5" t="s">
        <v>53</v>
      </c>
      <c r="J1" s="4" t="s">
        <v>54</v>
      </c>
    </row>
    <row r="2" s="1" customFormat="1" ht="16.5" customHeight="1" spans="1:10">
      <c r="A2" s="6" t="s">
        <v>43</v>
      </c>
      <c r="B2" s="7" t="s">
        <v>55</v>
      </c>
      <c r="C2" s="7" t="s">
        <v>56</v>
      </c>
      <c r="D2" s="6" t="s">
        <v>132</v>
      </c>
      <c r="E2" s="6" t="s">
        <v>133</v>
      </c>
      <c r="F2" s="7" t="s">
        <v>134</v>
      </c>
      <c r="G2" s="8">
        <v>1</v>
      </c>
      <c r="H2" s="9">
        <f>VLOOKUP(D:D,'SHT0019078'!D:H,5,0)</f>
        <v>0.05</v>
      </c>
      <c r="I2" s="10">
        <f>H2*G2</f>
        <v>0.05</v>
      </c>
      <c r="J2" s="11">
        <v>45981</v>
      </c>
    </row>
    <row r="3" s="1" customFormat="1" ht="16.5" customHeight="1" spans="1:10">
      <c r="A3" s="12" t="s">
        <v>43</v>
      </c>
      <c r="B3" s="13" t="s">
        <v>55</v>
      </c>
      <c r="C3" s="13" t="s">
        <v>56</v>
      </c>
      <c r="D3" s="12" t="s">
        <v>57</v>
      </c>
      <c r="E3" s="12" t="s">
        <v>58</v>
      </c>
      <c r="F3" s="13" t="s">
        <v>59</v>
      </c>
      <c r="G3" s="14">
        <v>0.05</v>
      </c>
      <c r="H3" s="9">
        <f>VLOOKUP(D:D,'SHT0019078'!D:H,5,0)</f>
        <v>0.589</v>
      </c>
      <c r="I3" s="10">
        <f t="shared" ref="I3:I17" si="0">H3*G3</f>
        <v>0.02945</v>
      </c>
      <c r="J3" s="15">
        <v>45981</v>
      </c>
    </row>
    <row r="4" s="1" customFormat="1" ht="16.5" customHeight="1" spans="1:10">
      <c r="A4" s="6" t="s">
        <v>43</v>
      </c>
      <c r="B4" s="7" t="s">
        <v>55</v>
      </c>
      <c r="C4" s="7" t="s">
        <v>56</v>
      </c>
      <c r="D4" s="6" t="s">
        <v>60</v>
      </c>
      <c r="E4" s="6" t="s">
        <v>61</v>
      </c>
      <c r="F4" s="7" t="s">
        <v>59</v>
      </c>
      <c r="G4" s="8">
        <v>0.69</v>
      </c>
      <c r="H4" s="9">
        <f>VLOOKUP(D:D,'SHT0019078'!D:H,5,0)</f>
        <v>0.2831875</v>
      </c>
      <c r="I4" s="10">
        <f t="shared" si="0"/>
        <v>0.195399375</v>
      </c>
      <c r="J4" s="11">
        <v>45981</v>
      </c>
    </row>
    <row r="5" s="1" customFormat="1" ht="16.5" customHeight="1" spans="1:10">
      <c r="A5" s="12" t="s">
        <v>43</v>
      </c>
      <c r="B5" s="13" t="s">
        <v>55</v>
      </c>
      <c r="C5" s="13" t="s">
        <v>56</v>
      </c>
      <c r="D5" s="12" t="s">
        <v>135</v>
      </c>
      <c r="E5" s="12" t="s">
        <v>136</v>
      </c>
      <c r="F5" s="13" t="s">
        <v>137</v>
      </c>
      <c r="G5" s="14">
        <v>1</v>
      </c>
      <c r="H5" s="9">
        <f>VLOOKUP(D:D,'SHT0019078'!D:H,5,0)</f>
        <v>0.288584692439863</v>
      </c>
      <c r="I5" s="10">
        <f t="shared" si="0"/>
        <v>0.288584692439863</v>
      </c>
      <c r="J5" s="15">
        <v>45981</v>
      </c>
    </row>
    <row r="6" s="1" customFormat="1" ht="16.5" customHeight="1" spans="1:10">
      <c r="A6" s="6" t="s">
        <v>43</v>
      </c>
      <c r="B6" s="7" t="s">
        <v>55</v>
      </c>
      <c r="C6" s="7" t="s">
        <v>56</v>
      </c>
      <c r="D6" s="6" t="s">
        <v>62</v>
      </c>
      <c r="E6" s="6" t="s">
        <v>63</v>
      </c>
      <c r="F6" s="7" t="s">
        <v>64</v>
      </c>
      <c r="G6" s="8">
        <v>3</v>
      </c>
      <c r="H6" s="9">
        <f>VLOOKUP(D:D,'SHT0019078'!D:H,5,0)</f>
        <v>0.120565034394672</v>
      </c>
      <c r="I6" s="10">
        <f t="shared" si="0"/>
        <v>0.361695103184016</v>
      </c>
      <c r="J6" s="11">
        <v>45981</v>
      </c>
    </row>
    <row r="7" s="1" customFormat="1" ht="16.5" customHeight="1" spans="1:10">
      <c r="A7" s="12" t="s">
        <v>43</v>
      </c>
      <c r="B7" s="13" t="s">
        <v>55</v>
      </c>
      <c r="C7" s="13" t="s">
        <v>56</v>
      </c>
      <c r="D7" s="12" t="s">
        <v>65</v>
      </c>
      <c r="E7" s="12" t="s">
        <v>66</v>
      </c>
      <c r="F7" s="13" t="s">
        <v>59</v>
      </c>
      <c r="G7" s="14">
        <v>1</v>
      </c>
      <c r="H7" s="9">
        <f>VLOOKUP(D:D,'SHT0019078'!D:H,5,0)</f>
        <v>0.372943271008403</v>
      </c>
      <c r="I7" s="10">
        <f t="shared" si="0"/>
        <v>0.372943271008403</v>
      </c>
      <c r="J7" s="15">
        <v>45981</v>
      </c>
    </row>
    <row r="8" s="1" customFormat="1" ht="16.5" customHeight="1" spans="1:10">
      <c r="A8" s="6" t="s">
        <v>43</v>
      </c>
      <c r="B8" s="7" t="s">
        <v>55</v>
      </c>
      <c r="C8" s="7" t="s">
        <v>56</v>
      </c>
      <c r="D8" s="6" t="s">
        <v>67</v>
      </c>
      <c r="E8" s="6" t="s">
        <v>68</v>
      </c>
      <c r="F8" s="7" t="s">
        <v>59</v>
      </c>
      <c r="G8" s="8">
        <v>1</v>
      </c>
      <c r="H8" s="9">
        <f>VLOOKUP(D:D,'SHT0019078'!D:H,5,0)</f>
        <v>0.779</v>
      </c>
      <c r="I8" s="10">
        <f t="shared" si="0"/>
        <v>0.779</v>
      </c>
      <c r="J8" s="11">
        <v>45981</v>
      </c>
    </row>
    <row r="9" s="1" customFormat="1" ht="16.5" customHeight="1" spans="1:10">
      <c r="A9" s="12" t="s">
        <v>43</v>
      </c>
      <c r="B9" s="13" t="s">
        <v>55</v>
      </c>
      <c r="C9" s="13" t="s">
        <v>56</v>
      </c>
      <c r="D9" s="12" t="s">
        <v>71</v>
      </c>
      <c r="E9" s="12" t="s">
        <v>72</v>
      </c>
      <c r="F9" s="13" t="s">
        <v>73</v>
      </c>
      <c r="G9" s="14">
        <v>0.95</v>
      </c>
      <c r="H9" s="9">
        <f>VLOOKUP(D:D,'SHT0019078'!D:H,5,0)</f>
        <v>1.7257</v>
      </c>
      <c r="I9" s="10">
        <f t="shared" si="0"/>
        <v>1.639415</v>
      </c>
      <c r="J9" s="15">
        <v>45981</v>
      </c>
    </row>
    <row r="10" s="1" customFormat="1" ht="16.5" customHeight="1" spans="1:10">
      <c r="A10" s="6" t="s">
        <v>43</v>
      </c>
      <c r="B10" s="7" t="s">
        <v>55</v>
      </c>
      <c r="C10" s="7" t="s">
        <v>56</v>
      </c>
      <c r="D10" s="6" t="s">
        <v>74</v>
      </c>
      <c r="E10" s="6" t="s">
        <v>75</v>
      </c>
      <c r="F10" s="7" t="s">
        <v>76</v>
      </c>
      <c r="G10" s="8">
        <v>1.73</v>
      </c>
      <c r="H10" s="9">
        <f>VLOOKUP(D:D,'SHT0019078'!D:H,5,0)</f>
        <v>1.6814</v>
      </c>
      <c r="I10" s="10">
        <f t="shared" si="0"/>
        <v>2.908822</v>
      </c>
      <c r="J10" s="11">
        <v>45981</v>
      </c>
    </row>
    <row r="11" s="1" customFormat="1" ht="16.5" customHeight="1" spans="1:10">
      <c r="A11" s="12" t="s">
        <v>43</v>
      </c>
      <c r="B11" s="13" t="s">
        <v>55</v>
      </c>
      <c r="C11" s="13" t="s">
        <v>56</v>
      </c>
      <c r="D11" s="12" t="s">
        <v>77</v>
      </c>
      <c r="E11" s="12" t="s">
        <v>78</v>
      </c>
      <c r="F11" s="13" t="s">
        <v>59</v>
      </c>
      <c r="G11" s="14">
        <v>1</v>
      </c>
      <c r="H11" s="9">
        <f>VLOOKUP(D:D,'SHT0019078'!D:H,5,0)</f>
        <v>0.22</v>
      </c>
      <c r="I11" s="10">
        <f t="shared" si="0"/>
        <v>0.22</v>
      </c>
      <c r="J11" s="15">
        <v>45981</v>
      </c>
    </row>
    <row r="12" s="1" customFormat="1" ht="16.5" customHeight="1" spans="1:10">
      <c r="A12" s="6" t="s">
        <v>43</v>
      </c>
      <c r="B12" s="7" t="s">
        <v>55</v>
      </c>
      <c r="C12" s="7" t="s">
        <v>56</v>
      </c>
      <c r="D12" s="6" t="s">
        <v>79</v>
      </c>
      <c r="E12" s="6" t="s">
        <v>80</v>
      </c>
      <c r="F12" s="7" t="s">
        <v>59</v>
      </c>
      <c r="G12" s="8">
        <v>1</v>
      </c>
      <c r="H12" s="9">
        <f>VLOOKUP(D:D,'SHT0019078'!D:H,5,0)</f>
        <v>1.05755528846154</v>
      </c>
      <c r="I12" s="10">
        <f t="shared" si="0"/>
        <v>1.05755528846154</v>
      </c>
      <c r="J12" s="11">
        <v>45981</v>
      </c>
    </row>
    <row r="13" s="1" customFormat="1" ht="16.5" customHeight="1" spans="1:10">
      <c r="A13" s="12" t="s">
        <v>43</v>
      </c>
      <c r="B13" s="13" t="s">
        <v>55</v>
      </c>
      <c r="C13" s="13" t="s">
        <v>56</v>
      </c>
      <c r="D13" s="12" t="s">
        <v>81</v>
      </c>
      <c r="E13" s="12" t="s">
        <v>82</v>
      </c>
      <c r="F13" s="13" t="s">
        <v>83</v>
      </c>
      <c r="G13" s="14">
        <v>1</v>
      </c>
      <c r="H13" s="9">
        <f>VLOOKUP(D:D,'SHT0019078'!D:H,5,0)</f>
        <v>20.0285612813425</v>
      </c>
      <c r="I13" s="10">
        <f t="shared" si="0"/>
        <v>20.0285612813425</v>
      </c>
      <c r="J13" s="15">
        <v>45981</v>
      </c>
    </row>
    <row r="14" s="1" customFormat="1" ht="16.5" customHeight="1" spans="1:10">
      <c r="A14" s="6" t="s">
        <v>43</v>
      </c>
      <c r="B14" s="7" t="s">
        <v>55</v>
      </c>
      <c r="C14" s="7" t="s">
        <v>56</v>
      </c>
      <c r="D14" s="6" t="s">
        <v>84</v>
      </c>
      <c r="E14" s="6" t="s">
        <v>85</v>
      </c>
      <c r="F14" s="7" t="s">
        <v>86</v>
      </c>
      <c r="G14" s="8">
        <v>2</v>
      </c>
      <c r="H14" s="9">
        <f>VLOOKUP(D:D,'SHT0019078'!D:H,5,0)</f>
        <v>0.1422</v>
      </c>
      <c r="I14" s="10">
        <f t="shared" si="0"/>
        <v>0.2844</v>
      </c>
      <c r="J14" s="11">
        <v>45981</v>
      </c>
    </row>
    <row r="15" s="1" customFormat="1" ht="16.5" customHeight="1" spans="1:10">
      <c r="A15" s="12" t="s">
        <v>43</v>
      </c>
      <c r="B15" s="13" t="s">
        <v>55</v>
      </c>
      <c r="C15" s="13" t="s">
        <v>56</v>
      </c>
      <c r="D15" s="12" t="s">
        <v>87</v>
      </c>
      <c r="E15" s="12" t="s">
        <v>88</v>
      </c>
      <c r="F15" s="13" t="s">
        <v>89</v>
      </c>
      <c r="G15" s="14">
        <v>0.02</v>
      </c>
      <c r="H15" s="9">
        <f>VLOOKUP(D:D,'SHT0019078'!D:H,5,0)</f>
        <v>6.2128</v>
      </c>
      <c r="I15" s="10">
        <f t="shared" si="0"/>
        <v>0.124256</v>
      </c>
      <c r="J15" s="15">
        <v>45981</v>
      </c>
    </row>
    <row r="16" s="1" customFormat="1" ht="16.5" customHeight="1" spans="1:10">
      <c r="A16" s="6" t="s">
        <v>43</v>
      </c>
      <c r="B16" s="7" t="s">
        <v>55</v>
      </c>
      <c r="C16" s="7" t="s">
        <v>56</v>
      </c>
      <c r="D16" s="6" t="s">
        <v>90</v>
      </c>
      <c r="E16" s="6" t="s">
        <v>91</v>
      </c>
      <c r="F16" s="7" t="s">
        <v>92</v>
      </c>
      <c r="G16" s="8">
        <v>0.1</v>
      </c>
      <c r="H16" s="9">
        <f>VLOOKUP(D:D,'SHT0019078'!D:H,5,0)</f>
        <v>0.4035</v>
      </c>
      <c r="I16" s="10">
        <f t="shared" si="0"/>
        <v>0.04035</v>
      </c>
      <c r="J16" s="11">
        <v>45981</v>
      </c>
    </row>
    <row r="17" s="1" customFormat="1" ht="16.5" customHeight="1" spans="1:10">
      <c r="A17" s="12" t="s">
        <v>43</v>
      </c>
      <c r="B17" s="13" t="s">
        <v>55</v>
      </c>
      <c r="C17" s="13" t="s">
        <v>56</v>
      </c>
      <c r="D17" s="12" t="s">
        <v>149</v>
      </c>
      <c r="E17" s="12" t="s">
        <v>150</v>
      </c>
      <c r="F17" s="13" t="s">
        <v>151</v>
      </c>
      <c r="G17" s="14">
        <v>1</v>
      </c>
      <c r="H17" s="9">
        <f>VLOOKUP(D:D,'SHT0019078'!D:H,5,0)</f>
        <v>0.32</v>
      </c>
      <c r="I17" s="10">
        <f t="shared" si="0"/>
        <v>0.32</v>
      </c>
      <c r="J17" s="15">
        <v>45981</v>
      </c>
    </row>
    <row r="18" spans="1:10">
      <c r="I18" s="2">
        <f>SUM(I2:I17)</f>
        <v>28.7004320114363</v>
      </c>
    </row>
  </sheetData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selection activeCell="I18" sqref="I18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6.9090909090909" customWidth="1"/>
    <col min="6" max="6" width="10" customWidth="1"/>
    <col min="7" max="7" width="9.27272727272727" customWidth="1"/>
    <col min="8" max="9" width="7.72727272727273" style="2" customWidth="1"/>
    <col min="10" max="10" width="9" customWidth="1"/>
  </cols>
  <sheetData>
    <row r="1" s="1" customFormat="1" ht="12.5" spans="1:10">
      <c r="A1" s="3" t="s">
        <v>46</v>
      </c>
      <c r="B1" s="3" t="s">
        <v>47</v>
      </c>
      <c r="C1" s="3" t="s">
        <v>48</v>
      </c>
      <c r="D1" s="3" t="s">
        <v>49</v>
      </c>
      <c r="E1" s="3" t="s">
        <v>50</v>
      </c>
      <c r="F1" s="3" t="s">
        <v>50</v>
      </c>
      <c r="G1" s="4" t="s">
        <v>51</v>
      </c>
      <c r="H1" s="5" t="s">
        <v>52</v>
      </c>
      <c r="I1" s="5" t="s">
        <v>53</v>
      </c>
      <c r="J1" s="4" t="s">
        <v>54</v>
      </c>
    </row>
    <row r="2" s="1" customFormat="1" ht="16.5" customHeight="1" spans="1:10">
      <c r="A2" s="6" t="s">
        <v>45</v>
      </c>
      <c r="B2" s="7" t="s">
        <v>55</v>
      </c>
      <c r="C2" s="7" t="s">
        <v>56</v>
      </c>
      <c r="D2" s="6" t="s">
        <v>132</v>
      </c>
      <c r="E2" s="6" t="s">
        <v>133</v>
      </c>
      <c r="F2" s="7" t="s">
        <v>134</v>
      </c>
      <c r="G2" s="8">
        <v>2</v>
      </c>
      <c r="H2" s="9">
        <f>VLOOKUP(D:D,'SHT0019083'!D:H,5,0)</f>
        <v>0.05</v>
      </c>
      <c r="I2" s="10">
        <f>H2*G2</f>
        <v>0.1</v>
      </c>
      <c r="J2" s="11">
        <v>45981</v>
      </c>
    </row>
    <row r="3" s="1" customFormat="1" ht="16.5" customHeight="1" spans="1:10">
      <c r="A3" s="12" t="s">
        <v>45</v>
      </c>
      <c r="B3" s="13" t="s">
        <v>55</v>
      </c>
      <c r="C3" s="13" t="s">
        <v>56</v>
      </c>
      <c r="D3" s="12" t="s">
        <v>57</v>
      </c>
      <c r="E3" s="12" t="s">
        <v>58</v>
      </c>
      <c r="F3" s="13" t="s">
        <v>59</v>
      </c>
      <c r="G3" s="14">
        <v>0.05</v>
      </c>
      <c r="H3" s="9">
        <f>VLOOKUP(D:D,'SHT0019083'!D:H,5,0)</f>
        <v>0.589</v>
      </c>
      <c r="I3" s="10">
        <f t="shared" ref="I3:I18" si="0">H3*G3</f>
        <v>0.02945</v>
      </c>
      <c r="J3" s="15">
        <v>45981</v>
      </c>
    </row>
    <row r="4" s="1" customFormat="1" ht="16.5" customHeight="1" spans="1:10">
      <c r="A4" s="6" t="s">
        <v>45</v>
      </c>
      <c r="B4" s="7" t="s">
        <v>55</v>
      </c>
      <c r="C4" s="7" t="s">
        <v>56</v>
      </c>
      <c r="D4" s="6" t="s">
        <v>60</v>
      </c>
      <c r="E4" s="6" t="s">
        <v>61</v>
      </c>
      <c r="F4" s="7" t="s">
        <v>59</v>
      </c>
      <c r="G4" s="8">
        <v>1.78</v>
      </c>
      <c r="H4" s="9">
        <f>VLOOKUP(D:D,'SHT0019083'!D:H,5,0)</f>
        <v>0.2831875</v>
      </c>
      <c r="I4" s="10">
        <f t="shared" si="0"/>
        <v>0.50407375</v>
      </c>
      <c r="J4" s="11">
        <v>45981</v>
      </c>
    </row>
    <row r="5" s="1" customFormat="1" ht="16.5" customHeight="1" spans="1:10">
      <c r="A5" s="12" t="s">
        <v>45</v>
      </c>
      <c r="B5" s="13" t="s">
        <v>55</v>
      </c>
      <c r="C5" s="13" t="s">
        <v>56</v>
      </c>
      <c r="D5" s="12" t="s">
        <v>135</v>
      </c>
      <c r="E5" s="12" t="s">
        <v>136</v>
      </c>
      <c r="F5" s="13" t="s">
        <v>137</v>
      </c>
      <c r="G5" s="14">
        <v>1</v>
      </c>
      <c r="H5" s="9">
        <f>VLOOKUP(D:D,'SHT0019083'!D:H,5,0)</f>
        <v>0.288584692439863</v>
      </c>
      <c r="I5" s="10">
        <f t="shared" si="0"/>
        <v>0.288584692439863</v>
      </c>
      <c r="J5" s="15">
        <v>45981</v>
      </c>
    </row>
    <row r="6" s="1" customFormat="1" ht="16.5" customHeight="1" spans="1:10">
      <c r="A6" s="6" t="s">
        <v>45</v>
      </c>
      <c r="B6" s="7" t="s">
        <v>55</v>
      </c>
      <c r="C6" s="7" t="s">
        <v>56</v>
      </c>
      <c r="D6" s="6" t="s">
        <v>62</v>
      </c>
      <c r="E6" s="6" t="s">
        <v>63</v>
      </c>
      <c r="F6" s="7" t="s">
        <v>64</v>
      </c>
      <c r="G6" s="8">
        <v>4</v>
      </c>
      <c r="H6" s="9">
        <f>VLOOKUP(D:D,'SHT0019083'!D:H,5,0)</f>
        <v>0.120565034394672</v>
      </c>
      <c r="I6" s="10">
        <f t="shared" si="0"/>
        <v>0.482260137578688</v>
      </c>
      <c r="J6" s="11">
        <v>45981</v>
      </c>
    </row>
    <row r="7" s="1" customFormat="1" ht="16.5" customHeight="1" spans="1:10">
      <c r="A7" s="12" t="s">
        <v>45</v>
      </c>
      <c r="B7" s="13" t="s">
        <v>55</v>
      </c>
      <c r="C7" s="13" t="s">
        <v>56</v>
      </c>
      <c r="D7" s="12" t="s">
        <v>65</v>
      </c>
      <c r="E7" s="12" t="s">
        <v>66</v>
      </c>
      <c r="F7" s="13" t="s">
        <v>59</v>
      </c>
      <c r="G7" s="14">
        <v>1</v>
      </c>
      <c r="H7" s="9">
        <f>VLOOKUP(D:D,'SHT0019083'!D:H,5,0)</f>
        <v>0.372943271008403</v>
      </c>
      <c r="I7" s="10">
        <f t="shared" si="0"/>
        <v>0.372943271008403</v>
      </c>
      <c r="J7" s="15">
        <v>45981</v>
      </c>
    </row>
    <row r="8" s="1" customFormat="1" ht="16.5" customHeight="1" spans="1:10">
      <c r="A8" s="6" t="s">
        <v>45</v>
      </c>
      <c r="B8" s="7" t="s">
        <v>55</v>
      </c>
      <c r="C8" s="7" t="s">
        <v>56</v>
      </c>
      <c r="D8" s="6" t="s">
        <v>67</v>
      </c>
      <c r="E8" s="6" t="s">
        <v>68</v>
      </c>
      <c r="F8" s="7" t="s">
        <v>59</v>
      </c>
      <c r="G8" s="8">
        <v>1</v>
      </c>
      <c r="H8" s="9">
        <f>VLOOKUP(D:D,'SHT0019083'!D:H,5,0)</f>
        <v>0.779</v>
      </c>
      <c r="I8" s="10">
        <f t="shared" si="0"/>
        <v>0.779</v>
      </c>
      <c r="J8" s="11">
        <v>45981</v>
      </c>
    </row>
    <row r="9" s="1" customFormat="1" ht="16.5" customHeight="1" spans="1:10">
      <c r="A9" s="12" t="s">
        <v>45</v>
      </c>
      <c r="B9" s="13" t="s">
        <v>55</v>
      </c>
      <c r="C9" s="13" t="s">
        <v>56</v>
      </c>
      <c r="D9" s="12" t="s">
        <v>69</v>
      </c>
      <c r="E9" s="12" t="s">
        <v>70</v>
      </c>
      <c r="F9" s="13" t="s">
        <v>59</v>
      </c>
      <c r="G9" s="14">
        <v>1</v>
      </c>
      <c r="H9" s="9">
        <v>0.2</v>
      </c>
      <c r="I9" s="10">
        <f t="shared" si="0"/>
        <v>0.2</v>
      </c>
      <c r="J9" s="15">
        <v>45981</v>
      </c>
    </row>
    <row r="10" s="1" customFormat="1" ht="16.5" customHeight="1" spans="1:10">
      <c r="A10" s="6" t="s">
        <v>45</v>
      </c>
      <c r="B10" s="7" t="s">
        <v>55</v>
      </c>
      <c r="C10" s="7" t="s">
        <v>56</v>
      </c>
      <c r="D10" s="6" t="s">
        <v>71</v>
      </c>
      <c r="E10" s="6" t="s">
        <v>72</v>
      </c>
      <c r="F10" s="7" t="s">
        <v>73</v>
      </c>
      <c r="G10" s="8">
        <v>0.56</v>
      </c>
      <c r="H10" s="9">
        <f>VLOOKUP(D:D,'SHT0019083'!D:H,5,0)</f>
        <v>1.7257</v>
      </c>
      <c r="I10" s="10">
        <f t="shared" si="0"/>
        <v>0.966392</v>
      </c>
      <c r="J10" s="11">
        <v>45981</v>
      </c>
    </row>
    <row r="11" s="1" customFormat="1" ht="16.5" customHeight="1" spans="1:10">
      <c r="A11" s="12" t="s">
        <v>45</v>
      </c>
      <c r="B11" s="13" t="s">
        <v>55</v>
      </c>
      <c r="C11" s="13" t="s">
        <v>56</v>
      </c>
      <c r="D11" s="12" t="s">
        <v>74</v>
      </c>
      <c r="E11" s="12" t="s">
        <v>75</v>
      </c>
      <c r="F11" s="13" t="s">
        <v>76</v>
      </c>
      <c r="G11" s="14">
        <v>1.83</v>
      </c>
      <c r="H11" s="9">
        <f>VLOOKUP(D:D,'SHT0019083'!D:H,5,0)</f>
        <v>1.6814</v>
      </c>
      <c r="I11" s="10">
        <f t="shared" si="0"/>
        <v>3.076962</v>
      </c>
      <c r="J11" s="15">
        <v>45981</v>
      </c>
    </row>
    <row r="12" s="1" customFormat="1" ht="16.5" customHeight="1" spans="1:10">
      <c r="A12" s="6" t="s">
        <v>45</v>
      </c>
      <c r="B12" s="7" t="s">
        <v>55</v>
      </c>
      <c r="C12" s="7" t="s">
        <v>56</v>
      </c>
      <c r="D12" s="6" t="s">
        <v>77</v>
      </c>
      <c r="E12" s="6" t="s">
        <v>78</v>
      </c>
      <c r="F12" s="7" t="s">
        <v>59</v>
      </c>
      <c r="G12" s="8">
        <v>1</v>
      </c>
      <c r="H12" s="9">
        <f>VLOOKUP(D:D,'SHT0019083'!D:H,5,0)</f>
        <v>0.22</v>
      </c>
      <c r="I12" s="10">
        <f t="shared" si="0"/>
        <v>0.22</v>
      </c>
      <c r="J12" s="11">
        <v>45981</v>
      </c>
    </row>
    <row r="13" s="1" customFormat="1" ht="16.5" customHeight="1" spans="1:10">
      <c r="A13" s="12" t="s">
        <v>45</v>
      </c>
      <c r="B13" s="13" t="s">
        <v>55</v>
      </c>
      <c r="C13" s="13" t="s">
        <v>56</v>
      </c>
      <c r="D13" s="12" t="s">
        <v>79</v>
      </c>
      <c r="E13" s="12" t="s">
        <v>80</v>
      </c>
      <c r="F13" s="13" t="s">
        <v>59</v>
      </c>
      <c r="G13" s="14">
        <v>1</v>
      </c>
      <c r="H13" s="9">
        <f>VLOOKUP(D:D,'SHT0019083'!D:H,5,0)</f>
        <v>1.05755528846154</v>
      </c>
      <c r="I13" s="10">
        <f t="shared" si="0"/>
        <v>1.05755528846154</v>
      </c>
      <c r="J13" s="15">
        <v>45981</v>
      </c>
    </row>
    <row r="14" s="1" customFormat="1" ht="16.5" customHeight="1" spans="1:10">
      <c r="A14" s="6" t="s">
        <v>45</v>
      </c>
      <c r="B14" s="7" t="s">
        <v>55</v>
      </c>
      <c r="C14" s="7" t="s">
        <v>56</v>
      </c>
      <c r="D14" s="6" t="s">
        <v>81</v>
      </c>
      <c r="E14" s="6" t="s">
        <v>82</v>
      </c>
      <c r="F14" s="7" t="s">
        <v>83</v>
      </c>
      <c r="G14" s="8">
        <v>1</v>
      </c>
      <c r="H14" s="9">
        <f>VLOOKUP(D:D,'SHT0019083'!D:H,5,0)</f>
        <v>20.0285612813425</v>
      </c>
      <c r="I14" s="10">
        <f t="shared" si="0"/>
        <v>20.0285612813425</v>
      </c>
      <c r="J14" s="11">
        <v>45981</v>
      </c>
    </row>
    <row r="15" s="1" customFormat="1" ht="16.5" customHeight="1" spans="1:10">
      <c r="A15" s="12" t="s">
        <v>45</v>
      </c>
      <c r="B15" s="13" t="s">
        <v>55</v>
      </c>
      <c r="C15" s="13" t="s">
        <v>56</v>
      </c>
      <c r="D15" s="12" t="s">
        <v>84</v>
      </c>
      <c r="E15" s="12" t="s">
        <v>85</v>
      </c>
      <c r="F15" s="13" t="s">
        <v>86</v>
      </c>
      <c r="G15" s="14">
        <v>2</v>
      </c>
      <c r="H15" s="9">
        <f>VLOOKUP(D:D,'SHT0019083'!D:H,5,0)</f>
        <v>0.1422</v>
      </c>
      <c r="I15" s="10">
        <f t="shared" si="0"/>
        <v>0.2844</v>
      </c>
      <c r="J15" s="15">
        <v>45981</v>
      </c>
    </row>
    <row r="16" s="1" customFormat="1" ht="16.5" customHeight="1" spans="1:10">
      <c r="A16" s="6" t="s">
        <v>45</v>
      </c>
      <c r="B16" s="7" t="s">
        <v>55</v>
      </c>
      <c r="C16" s="7" t="s">
        <v>56</v>
      </c>
      <c r="D16" s="6" t="s">
        <v>87</v>
      </c>
      <c r="E16" s="6" t="s">
        <v>88</v>
      </c>
      <c r="F16" s="7" t="s">
        <v>89</v>
      </c>
      <c r="G16" s="8">
        <v>0.02</v>
      </c>
      <c r="H16" s="9">
        <f>VLOOKUP(D:D,'SHT0019083'!D:H,5,0)</f>
        <v>6.2128</v>
      </c>
      <c r="I16" s="10">
        <f t="shared" si="0"/>
        <v>0.124256</v>
      </c>
      <c r="J16" s="11">
        <v>45981</v>
      </c>
    </row>
    <row r="17" s="1" customFormat="1" ht="16.5" customHeight="1" spans="1:10">
      <c r="A17" s="12" t="s">
        <v>45</v>
      </c>
      <c r="B17" s="13" t="s">
        <v>55</v>
      </c>
      <c r="C17" s="13" t="s">
        <v>56</v>
      </c>
      <c r="D17" s="12" t="s">
        <v>90</v>
      </c>
      <c r="E17" s="12" t="s">
        <v>91</v>
      </c>
      <c r="F17" s="13" t="s">
        <v>92</v>
      </c>
      <c r="G17" s="14">
        <v>0.1</v>
      </c>
      <c r="H17" s="9">
        <f>VLOOKUP(D:D,'SHT0019083'!D:H,5,0)</f>
        <v>0.4035</v>
      </c>
      <c r="I17" s="10">
        <f t="shared" si="0"/>
        <v>0.04035</v>
      </c>
      <c r="J17" s="15">
        <v>45981</v>
      </c>
    </row>
    <row r="18" s="1" customFormat="1" ht="16.5" customHeight="1" spans="1:10">
      <c r="A18" s="6" t="s">
        <v>45</v>
      </c>
      <c r="B18" s="7" t="s">
        <v>55</v>
      </c>
      <c r="C18" s="7" t="s">
        <v>56</v>
      </c>
      <c r="D18" s="6" t="s">
        <v>149</v>
      </c>
      <c r="E18" s="6" t="s">
        <v>150</v>
      </c>
      <c r="F18" s="7" t="s">
        <v>151</v>
      </c>
      <c r="G18" s="8">
        <v>1</v>
      </c>
      <c r="H18" s="9">
        <f>VLOOKUP(D:D,'SHT0019083'!D:H,5,0)</f>
        <v>0.32</v>
      </c>
      <c r="I18" s="10">
        <f t="shared" si="0"/>
        <v>0.32</v>
      </c>
      <c r="J18" s="11">
        <v>45981</v>
      </c>
    </row>
    <row r="19" spans="1:10">
      <c r="I19" s="2">
        <f>SUM(I2:I18)</f>
        <v>28.8747884208309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workbookViewId="0">
      <selection activeCell="I18" sqref="I18"/>
    </sheetView>
  </sheetViews>
  <sheetFormatPr defaultColWidth="9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6.9090909090909" customWidth="1"/>
    <col min="6" max="6" width="10" customWidth="1"/>
    <col min="7" max="7" width="9.27272727272727" customWidth="1"/>
    <col min="8" max="9" width="7.72727272727273" style="2" customWidth="1"/>
    <col min="10" max="10" width="9" customWidth="1"/>
    <col min="11" max="11" width="12.8181818181818"/>
  </cols>
  <sheetData>
    <row r="1" s="1" customFormat="1" ht="12.5" spans="1:10">
      <c r="A1" s="3" t="s">
        <v>46</v>
      </c>
      <c r="B1" s="3" t="s">
        <v>47</v>
      </c>
      <c r="C1" s="3" t="s">
        <v>48</v>
      </c>
      <c r="D1" s="3" t="s">
        <v>49</v>
      </c>
      <c r="E1" s="3" t="s">
        <v>50</v>
      </c>
      <c r="F1" s="3" t="s">
        <v>50</v>
      </c>
      <c r="G1" s="4" t="s">
        <v>51</v>
      </c>
      <c r="H1" s="5" t="s">
        <v>52</v>
      </c>
      <c r="I1" s="5" t="s">
        <v>53</v>
      </c>
      <c r="J1" s="4" t="s">
        <v>54</v>
      </c>
    </row>
    <row r="2" s="1" customFormat="1" ht="16.5" customHeight="1" spans="1:10">
      <c r="A2" s="6" t="s">
        <v>12</v>
      </c>
      <c r="B2" s="7" t="s">
        <v>55</v>
      </c>
      <c r="C2" s="7" t="s">
        <v>56</v>
      </c>
      <c r="D2" s="6" t="s">
        <v>57</v>
      </c>
      <c r="E2" s="6" t="s">
        <v>58</v>
      </c>
      <c r="F2" s="7" t="s">
        <v>59</v>
      </c>
      <c r="G2" s="8">
        <v>0.05</v>
      </c>
      <c r="H2" s="9">
        <v>0.589</v>
      </c>
      <c r="I2" s="10">
        <f t="shared" ref="I2:I16" si="0">H2*G2</f>
        <v>0.02945</v>
      </c>
      <c r="J2" s="11">
        <v>45981</v>
      </c>
    </row>
    <row r="3" s="1" customFormat="1" ht="16.5" customHeight="1" spans="1:10">
      <c r="A3" s="12" t="s">
        <v>12</v>
      </c>
      <c r="B3" s="13" t="s">
        <v>55</v>
      </c>
      <c r="C3" s="13" t="s">
        <v>56</v>
      </c>
      <c r="D3" s="12" t="s">
        <v>60</v>
      </c>
      <c r="E3" s="12" t="s">
        <v>61</v>
      </c>
      <c r="F3" s="13" t="s">
        <v>59</v>
      </c>
      <c r="G3" s="14">
        <v>0.12</v>
      </c>
      <c r="H3" s="17">
        <v>0.2831875</v>
      </c>
      <c r="I3" s="10">
        <f t="shared" si="0"/>
        <v>0.0339825</v>
      </c>
      <c r="J3" s="15">
        <v>45981</v>
      </c>
    </row>
    <row r="4" s="1" customFormat="1" ht="16.5" customHeight="1" spans="1:10">
      <c r="A4" s="6" t="s">
        <v>12</v>
      </c>
      <c r="B4" s="7" t="s">
        <v>55</v>
      </c>
      <c r="C4" s="7" t="s">
        <v>56</v>
      </c>
      <c r="D4" s="6" t="s">
        <v>62</v>
      </c>
      <c r="E4" s="6" t="s">
        <v>63</v>
      </c>
      <c r="F4" s="7" t="s">
        <v>64</v>
      </c>
      <c r="G4" s="8">
        <v>1</v>
      </c>
      <c r="H4" s="9">
        <v>0.120565034394672</v>
      </c>
      <c r="I4" s="10">
        <f t="shared" si="0"/>
        <v>0.120565034394672</v>
      </c>
      <c r="J4" s="11">
        <v>45981</v>
      </c>
    </row>
    <row r="5" s="1" customFormat="1" ht="16.5" customHeight="1" spans="1:10">
      <c r="A5" s="12" t="s">
        <v>12</v>
      </c>
      <c r="B5" s="13" t="s">
        <v>55</v>
      </c>
      <c r="C5" s="13" t="s">
        <v>56</v>
      </c>
      <c r="D5" s="12" t="s">
        <v>65</v>
      </c>
      <c r="E5" s="12" t="s">
        <v>66</v>
      </c>
      <c r="F5" s="13" t="s">
        <v>59</v>
      </c>
      <c r="G5" s="14">
        <v>1</v>
      </c>
      <c r="H5" s="17">
        <v>0.372943271008403</v>
      </c>
      <c r="I5" s="10">
        <f t="shared" si="0"/>
        <v>0.372943271008403</v>
      </c>
      <c r="J5" s="15">
        <v>45981</v>
      </c>
    </row>
    <row r="6" s="1" customFormat="1" ht="16.5" customHeight="1" spans="1:10">
      <c r="A6" s="6" t="s">
        <v>12</v>
      </c>
      <c r="B6" s="7" t="s">
        <v>55</v>
      </c>
      <c r="C6" s="7" t="s">
        <v>56</v>
      </c>
      <c r="D6" s="6" t="s">
        <v>67</v>
      </c>
      <c r="E6" s="6" t="s">
        <v>68</v>
      </c>
      <c r="F6" s="7" t="s">
        <v>59</v>
      </c>
      <c r="G6" s="8">
        <v>1</v>
      </c>
      <c r="H6" s="9">
        <v>0.779</v>
      </c>
      <c r="I6" s="10">
        <f t="shared" si="0"/>
        <v>0.779</v>
      </c>
      <c r="J6" s="11">
        <v>45981</v>
      </c>
    </row>
    <row r="7" s="1" customFormat="1" ht="16.5" customHeight="1" spans="1:10">
      <c r="A7" s="12" t="s">
        <v>12</v>
      </c>
      <c r="B7" s="13" t="s">
        <v>55</v>
      </c>
      <c r="C7" s="13" t="s">
        <v>56</v>
      </c>
      <c r="D7" s="12" t="s">
        <v>69</v>
      </c>
      <c r="E7" s="12" t="s">
        <v>70</v>
      </c>
      <c r="F7" s="13" t="s">
        <v>59</v>
      </c>
      <c r="G7" s="14">
        <v>1</v>
      </c>
      <c r="H7" s="17">
        <v>0.240939692439863</v>
      </c>
      <c r="I7" s="10">
        <f t="shared" si="0"/>
        <v>0.240939692439863</v>
      </c>
      <c r="J7" s="15">
        <v>45981</v>
      </c>
    </row>
    <row r="8" s="1" customFormat="1" ht="16.5" customHeight="1" spans="1:10">
      <c r="A8" s="6" t="s">
        <v>12</v>
      </c>
      <c r="B8" s="7" t="s">
        <v>55</v>
      </c>
      <c r="C8" s="7" t="s">
        <v>56</v>
      </c>
      <c r="D8" s="6" t="s">
        <v>71</v>
      </c>
      <c r="E8" s="6" t="s">
        <v>72</v>
      </c>
      <c r="F8" s="7" t="s">
        <v>73</v>
      </c>
      <c r="G8" s="8">
        <v>0.25</v>
      </c>
      <c r="H8" s="9">
        <v>1.7257</v>
      </c>
      <c r="I8" s="10">
        <f t="shared" si="0"/>
        <v>0.431425</v>
      </c>
      <c r="J8" s="11">
        <v>45981</v>
      </c>
    </row>
    <row r="9" s="1" customFormat="1" ht="16.5" customHeight="1" spans="1:10">
      <c r="A9" s="12" t="s">
        <v>12</v>
      </c>
      <c r="B9" s="13" t="s">
        <v>55</v>
      </c>
      <c r="C9" s="13" t="s">
        <v>56</v>
      </c>
      <c r="D9" s="12" t="s">
        <v>74</v>
      </c>
      <c r="E9" s="12" t="s">
        <v>75</v>
      </c>
      <c r="F9" s="13" t="s">
        <v>76</v>
      </c>
      <c r="G9" s="14">
        <v>0.72</v>
      </c>
      <c r="H9" s="17">
        <v>1.6814</v>
      </c>
      <c r="I9" s="10">
        <f t="shared" si="0"/>
        <v>1.210608</v>
      </c>
      <c r="J9" s="15">
        <v>45981</v>
      </c>
    </row>
    <row r="10" s="1" customFormat="1" ht="16.5" customHeight="1" spans="1:10">
      <c r="A10" s="6" t="s">
        <v>12</v>
      </c>
      <c r="B10" s="7" t="s">
        <v>55</v>
      </c>
      <c r="C10" s="7" t="s">
        <v>56</v>
      </c>
      <c r="D10" s="6" t="s">
        <v>77</v>
      </c>
      <c r="E10" s="6" t="s">
        <v>78</v>
      </c>
      <c r="F10" s="7" t="s">
        <v>59</v>
      </c>
      <c r="G10" s="8">
        <v>1</v>
      </c>
      <c r="H10" s="9">
        <v>0.22</v>
      </c>
      <c r="I10" s="10">
        <f t="shared" si="0"/>
        <v>0.22</v>
      </c>
      <c r="J10" s="11">
        <v>45981</v>
      </c>
    </row>
    <row r="11" s="1" customFormat="1" ht="16.5" customHeight="1" spans="1:10">
      <c r="A11" s="12" t="s">
        <v>12</v>
      </c>
      <c r="B11" s="13" t="s">
        <v>55</v>
      </c>
      <c r="C11" s="13" t="s">
        <v>56</v>
      </c>
      <c r="D11" s="12" t="s">
        <v>79</v>
      </c>
      <c r="E11" s="12" t="s">
        <v>80</v>
      </c>
      <c r="F11" s="13" t="s">
        <v>59</v>
      </c>
      <c r="G11" s="14">
        <v>1</v>
      </c>
      <c r="H11" s="17">
        <v>1.05755528846154</v>
      </c>
      <c r="I11" s="10">
        <f t="shared" si="0"/>
        <v>1.05755528846154</v>
      </c>
      <c r="J11" s="15">
        <v>45981</v>
      </c>
    </row>
    <row r="12" s="1" customFormat="1" ht="16.5" customHeight="1" spans="1:10">
      <c r="A12" s="6" t="s">
        <v>12</v>
      </c>
      <c r="B12" s="7" t="s">
        <v>55</v>
      </c>
      <c r="C12" s="7" t="s">
        <v>56</v>
      </c>
      <c r="D12" s="6" t="s">
        <v>81</v>
      </c>
      <c r="E12" s="6" t="s">
        <v>82</v>
      </c>
      <c r="F12" s="7" t="s">
        <v>83</v>
      </c>
      <c r="G12" s="8">
        <v>1</v>
      </c>
      <c r="H12" s="9">
        <f>I35</f>
        <v>20.0285612813425</v>
      </c>
      <c r="I12" s="10">
        <f t="shared" si="0"/>
        <v>20.0285612813425</v>
      </c>
      <c r="J12" s="11">
        <v>45981</v>
      </c>
    </row>
    <row r="13" s="1" customFormat="1" ht="16.5" customHeight="1" spans="1:10">
      <c r="A13" s="12" t="s">
        <v>12</v>
      </c>
      <c r="B13" s="13" t="s">
        <v>55</v>
      </c>
      <c r="C13" s="13" t="s">
        <v>56</v>
      </c>
      <c r="D13" s="12" t="s">
        <v>84</v>
      </c>
      <c r="E13" s="12" t="s">
        <v>85</v>
      </c>
      <c r="F13" s="13" t="s">
        <v>86</v>
      </c>
      <c r="G13" s="14">
        <v>2</v>
      </c>
      <c r="H13" s="17">
        <v>0.1422</v>
      </c>
      <c r="I13" s="10">
        <f t="shared" si="0"/>
        <v>0.2844</v>
      </c>
      <c r="J13" s="15">
        <v>45981</v>
      </c>
    </row>
    <row r="14" s="1" customFormat="1" ht="16.5" customHeight="1" spans="1:10">
      <c r="A14" s="6" t="s">
        <v>12</v>
      </c>
      <c r="B14" s="7" t="s">
        <v>55</v>
      </c>
      <c r="C14" s="7" t="s">
        <v>56</v>
      </c>
      <c r="D14" s="6" t="s">
        <v>87</v>
      </c>
      <c r="E14" s="6" t="s">
        <v>88</v>
      </c>
      <c r="F14" s="7" t="s">
        <v>89</v>
      </c>
      <c r="G14" s="8">
        <v>0.02</v>
      </c>
      <c r="H14" s="9">
        <v>6.2128</v>
      </c>
      <c r="I14" s="10">
        <f t="shared" si="0"/>
        <v>0.124256</v>
      </c>
      <c r="J14" s="11">
        <v>45981</v>
      </c>
    </row>
    <row r="15" s="1" customFormat="1" ht="16.5" customHeight="1" spans="1:10">
      <c r="A15" s="12" t="s">
        <v>12</v>
      </c>
      <c r="B15" s="13" t="s">
        <v>55</v>
      </c>
      <c r="C15" s="13" t="s">
        <v>56</v>
      </c>
      <c r="D15" s="12" t="s">
        <v>90</v>
      </c>
      <c r="E15" s="12" t="s">
        <v>91</v>
      </c>
      <c r="F15" s="13" t="s">
        <v>92</v>
      </c>
      <c r="G15" s="14">
        <v>0.1</v>
      </c>
      <c r="H15" s="17">
        <v>0.4035</v>
      </c>
      <c r="I15" s="10">
        <f t="shared" si="0"/>
        <v>0.04035</v>
      </c>
      <c r="J15" s="15">
        <v>45981</v>
      </c>
    </row>
    <row r="16" s="1" customFormat="1" ht="16.5" customHeight="1" spans="1:10">
      <c r="A16" s="6" t="s">
        <v>12</v>
      </c>
      <c r="B16" s="7" t="s">
        <v>55</v>
      </c>
      <c r="C16" s="7" t="s">
        <v>56</v>
      </c>
      <c r="D16" s="6" t="s">
        <v>93</v>
      </c>
      <c r="E16" s="6" t="s">
        <v>94</v>
      </c>
      <c r="F16" s="7" t="s">
        <v>95</v>
      </c>
      <c r="G16" s="8">
        <v>1</v>
      </c>
      <c r="H16" s="9">
        <v>0.36</v>
      </c>
      <c r="I16" s="10">
        <f t="shared" si="0"/>
        <v>0.36</v>
      </c>
      <c r="J16" s="11">
        <v>45981</v>
      </c>
    </row>
    <row r="17" spans="1:10">
      <c r="I17" s="2">
        <f>SUM(I2:I16)</f>
        <v>25.3340360676469</v>
      </c>
    </row>
    <row r="18" ht="15" customHeight="1"/>
    <row r="19" s="1" customFormat="1" ht="12.5" spans="1:10">
      <c r="A19" s="3" t="s">
        <v>46</v>
      </c>
      <c r="B19" s="3" t="s">
        <v>47</v>
      </c>
      <c r="C19" s="3" t="s">
        <v>48</v>
      </c>
      <c r="D19" s="3" t="s">
        <v>49</v>
      </c>
      <c r="E19" s="3" t="s">
        <v>50</v>
      </c>
      <c r="F19" s="3" t="s">
        <v>50</v>
      </c>
      <c r="G19" s="4" t="s">
        <v>51</v>
      </c>
      <c r="H19" s="5" t="s">
        <v>52</v>
      </c>
      <c r="I19" s="5" t="s">
        <v>53</v>
      </c>
      <c r="J19" s="4" t="s">
        <v>54</v>
      </c>
    </row>
    <row r="20" s="1" customFormat="1" ht="16.5" customHeight="1" spans="1:10">
      <c r="A20" s="6" t="s">
        <v>81</v>
      </c>
      <c r="B20" s="7" t="s">
        <v>55</v>
      </c>
      <c r="C20" s="7" t="s">
        <v>56</v>
      </c>
      <c r="D20" s="6" t="s">
        <v>96</v>
      </c>
      <c r="E20" s="6" t="s">
        <v>97</v>
      </c>
      <c r="F20" s="7" t="s">
        <v>59</v>
      </c>
      <c r="G20" s="8">
        <v>3</v>
      </c>
      <c r="H20" s="9">
        <v>0.1327</v>
      </c>
      <c r="I20" s="10">
        <f t="shared" ref="I20:I34" si="1">H20*G20</f>
        <v>0.3981</v>
      </c>
      <c r="J20" s="11">
        <v>45594</v>
      </c>
    </row>
    <row r="21" s="1" customFormat="1" ht="16.5" customHeight="1" spans="1:10">
      <c r="A21" s="12" t="s">
        <v>81</v>
      </c>
      <c r="B21" s="13" t="s">
        <v>55</v>
      </c>
      <c r="C21" s="13" t="s">
        <v>56</v>
      </c>
      <c r="D21" s="12" t="s">
        <v>98</v>
      </c>
      <c r="E21" s="12" t="s">
        <v>99</v>
      </c>
      <c r="F21" s="13" t="s">
        <v>100</v>
      </c>
      <c r="G21" s="14">
        <v>1</v>
      </c>
      <c r="H21" s="9">
        <v>2.3894</v>
      </c>
      <c r="I21" s="10">
        <f t="shared" si="1"/>
        <v>2.3894</v>
      </c>
      <c r="J21" s="15">
        <v>45594</v>
      </c>
    </row>
    <row r="22" s="1" customFormat="1" ht="16.5" customHeight="1" spans="1:10">
      <c r="A22" s="6" t="s">
        <v>81</v>
      </c>
      <c r="B22" s="7" t="s">
        <v>55</v>
      </c>
      <c r="C22" s="7" t="s">
        <v>56</v>
      </c>
      <c r="D22" s="6" t="s">
        <v>101</v>
      </c>
      <c r="E22" s="6" t="s">
        <v>102</v>
      </c>
      <c r="F22" s="7" t="s">
        <v>59</v>
      </c>
      <c r="G22" s="8">
        <v>1</v>
      </c>
      <c r="H22" s="9">
        <v>1.55695201710526</v>
      </c>
      <c r="I22" s="10">
        <f t="shared" si="1"/>
        <v>1.55695201710526</v>
      </c>
      <c r="J22" s="11">
        <v>45594</v>
      </c>
    </row>
    <row r="23" s="1" customFormat="1" ht="16.5" customHeight="1" spans="1:10">
      <c r="A23" s="12" t="s">
        <v>81</v>
      </c>
      <c r="B23" s="13" t="s">
        <v>55</v>
      </c>
      <c r="C23" s="13" t="s">
        <v>56</v>
      </c>
      <c r="D23" s="12" t="s">
        <v>103</v>
      </c>
      <c r="E23" s="12" t="s">
        <v>104</v>
      </c>
      <c r="F23" s="13" t="s">
        <v>105</v>
      </c>
      <c r="G23" s="14">
        <v>1</v>
      </c>
      <c r="H23" s="9">
        <v>0.941865145432692</v>
      </c>
      <c r="I23" s="10">
        <f t="shared" si="1"/>
        <v>0.941865145432692</v>
      </c>
      <c r="J23" s="15">
        <v>45594</v>
      </c>
    </row>
    <row r="24" s="1" customFormat="1" ht="16.5" customHeight="1" spans="1:10">
      <c r="A24" s="6" t="s">
        <v>81</v>
      </c>
      <c r="B24" s="7" t="s">
        <v>55</v>
      </c>
      <c r="C24" s="7" t="s">
        <v>56</v>
      </c>
      <c r="D24" s="6" t="s">
        <v>106</v>
      </c>
      <c r="E24" s="6" t="s">
        <v>107</v>
      </c>
      <c r="F24" s="7" t="s">
        <v>108</v>
      </c>
      <c r="G24" s="8">
        <v>1</v>
      </c>
      <c r="H24" s="9">
        <v>0.928708371995192</v>
      </c>
      <c r="I24" s="10">
        <f t="shared" si="1"/>
        <v>0.928708371995192</v>
      </c>
      <c r="J24" s="11">
        <v>45594</v>
      </c>
    </row>
    <row r="25" s="1" customFormat="1" ht="16.5" customHeight="1" spans="1:10">
      <c r="A25" s="12" t="s">
        <v>81</v>
      </c>
      <c r="B25" s="13" t="s">
        <v>55</v>
      </c>
      <c r="C25" s="13" t="s">
        <v>56</v>
      </c>
      <c r="D25" s="12" t="s">
        <v>109</v>
      </c>
      <c r="E25" s="12" t="s">
        <v>110</v>
      </c>
      <c r="F25" s="13" t="s">
        <v>111</v>
      </c>
      <c r="G25" s="14">
        <v>1</v>
      </c>
      <c r="H25" s="9">
        <v>0.947845496995192</v>
      </c>
      <c r="I25" s="10">
        <f t="shared" si="1"/>
        <v>0.947845496995192</v>
      </c>
      <c r="J25" s="15">
        <v>45594</v>
      </c>
    </row>
    <row r="26" s="1" customFormat="1" ht="16.5" customHeight="1" spans="1:10">
      <c r="A26" s="6" t="s">
        <v>81</v>
      </c>
      <c r="B26" s="7" t="s">
        <v>55</v>
      </c>
      <c r="C26" s="7" t="s">
        <v>56</v>
      </c>
      <c r="D26" s="6" t="s">
        <v>112</v>
      </c>
      <c r="E26" s="6" t="s">
        <v>113</v>
      </c>
      <c r="F26" s="7" t="s">
        <v>114</v>
      </c>
      <c r="G26" s="8">
        <v>1</v>
      </c>
      <c r="H26" s="9">
        <v>0.409741331904762</v>
      </c>
      <c r="I26" s="10">
        <f t="shared" si="1"/>
        <v>0.409741331904762</v>
      </c>
      <c r="J26" s="11">
        <v>45594</v>
      </c>
    </row>
    <row r="27" s="1" customFormat="1" ht="16.5" customHeight="1" spans="1:10">
      <c r="A27" s="12" t="s">
        <v>81</v>
      </c>
      <c r="B27" s="13" t="s">
        <v>55</v>
      </c>
      <c r="C27" s="13" t="s">
        <v>56</v>
      </c>
      <c r="D27" s="12" t="s">
        <v>115</v>
      </c>
      <c r="E27" s="12" t="s">
        <v>116</v>
      </c>
      <c r="F27" s="13" t="s">
        <v>59</v>
      </c>
      <c r="G27" s="14">
        <v>2</v>
      </c>
      <c r="H27" s="9">
        <v>0.1204</v>
      </c>
      <c r="I27" s="10">
        <f t="shared" si="1"/>
        <v>0.2408</v>
      </c>
      <c r="J27" s="15">
        <v>45594</v>
      </c>
    </row>
    <row r="28" s="1" customFormat="1" ht="16.5" customHeight="1" spans="1:10">
      <c r="A28" s="6" t="s">
        <v>81</v>
      </c>
      <c r="B28" s="7" t="s">
        <v>55</v>
      </c>
      <c r="C28" s="7" t="s">
        <v>56</v>
      </c>
      <c r="D28" s="6" t="s">
        <v>117</v>
      </c>
      <c r="E28" s="6" t="s">
        <v>118</v>
      </c>
      <c r="F28" s="7" t="s">
        <v>59</v>
      </c>
      <c r="G28" s="8">
        <v>1</v>
      </c>
      <c r="H28" s="9">
        <v>0.324502754093567</v>
      </c>
      <c r="I28" s="10">
        <f t="shared" si="1"/>
        <v>0.324502754093567</v>
      </c>
      <c r="J28" s="11">
        <v>45594</v>
      </c>
    </row>
    <row r="29" s="1" customFormat="1" ht="16.5" customHeight="1" spans="1:10">
      <c r="A29" s="12" t="s">
        <v>81</v>
      </c>
      <c r="B29" s="13" t="s">
        <v>55</v>
      </c>
      <c r="C29" s="13" t="s">
        <v>56</v>
      </c>
      <c r="D29" s="12" t="s">
        <v>119</v>
      </c>
      <c r="E29" s="12" t="s">
        <v>120</v>
      </c>
      <c r="F29" s="13" t="s">
        <v>59</v>
      </c>
      <c r="G29" s="14">
        <v>1</v>
      </c>
      <c r="H29" s="9">
        <v>0.273739011988304</v>
      </c>
      <c r="I29" s="10">
        <f t="shared" si="1"/>
        <v>0.273739011988304</v>
      </c>
      <c r="J29" s="15">
        <v>45594</v>
      </c>
    </row>
    <row r="30" s="1" customFormat="1" ht="16.5" customHeight="1" spans="1:10">
      <c r="A30" s="6" t="s">
        <v>81</v>
      </c>
      <c r="B30" s="7" t="s">
        <v>55</v>
      </c>
      <c r="C30" s="7" t="s">
        <v>56</v>
      </c>
      <c r="D30" s="6" t="s">
        <v>121</v>
      </c>
      <c r="E30" s="6" t="s">
        <v>122</v>
      </c>
      <c r="F30" s="7" t="s">
        <v>59</v>
      </c>
      <c r="G30" s="8">
        <v>2</v>
      </c>
      <c r="H30" s="9">
        <v>0.186476232163743</v>
      </c>
      <c r="I30" s="10">
        <f t="shared" si="1"/>
        <v>0.372952464327486</v>
      </c>
      <c r="J30" s="11">
        <v>45594</v>
      </c>
    </row>
    <row r="31" s="1" customFormat="1" ht="16.5" customHeight="1" spans="1:10">
      <c r="A31" s="12" t="s">
        <v>81</v>
      </c>
      <c r="B31" s="13" t="s">
        <v>55</v>
      </c>
      <c r="C31" s="13" t="s">
        <v>56</v>
      </c>
      <c r="D31" s="12" t="s">
        <v>123</v>
      </c>
      <c r="E31" s="12" t="s">
        <v>124</v>
      </c>
      <c r="F31" s="13" t="s">
        <v>125</v>
      </c>
      <c r="G31" s="14">
        <v>2</v>
      </c>
      <c r="H31" s="9">
        <v>2.1947</v>
      </c>
      <c r="I31" s="10">
        <f t="shared" si="1"/>
        <v>4.3894</v>
      </c>
      <c r="J31" s="15">
        <v>45594</v>
      </c>
    </row>
    <row r="32" s="1" customFormat="1" ht="16.5" customHeight="1" spans="1:10">
      <c r="A32" s="6" t="s">
        <v>81</v>
      </c>
      <c r="B32" s="7" t="s">
        <v>55</v>
      </c>
      <c r="C32" s="7" t="s">
        <v>56</v>
      </c>
      <c r="D32" s="6" t="s">
        <v>126</v>
      </c>
      <c r="E32" s="6" t="s">
        <v>127</v>
      </c>
      <c r="F32" s="7" t="s">
        <v>128</v>
      </c>
      <c r="G32" s="8">
        <v>1</v>
      </c>
      <c r="H32" s="9">
        <v>1.3996546875</v>
      </c>
      <c r="I32" s="10">
        <f t="shared" si="1"/>
        <v>1.3996546875</v>
      </c>
      <c r="J32" s="11">
        <v>45594</v>
      </c>
    </row>
    <row r="33" s="1" customFormat="1" ht="16.5" customHeight="1" spans="1:10">
      <c r="A33" s="12" t="s">
        <v>81</v>
      </c>
      <c r="B33" s="13" t="s">
        <v>55</v>
      </c>
      <c r="C33" s="13" t="s">
        <v>56</v>
      </c>
      <c r="D33" s="12" t="s">
        <v>129</v>
      </c>
      <c r="E33" s="12" t="s">
        <v>130</v>
      </c>
      <c r="F33" s="13" t="s">
        <v>59</v>
      </c>
      <c r="G33" s="14">
        <v>1</v>
      </c>
      <c r="H33" s="9">
        <v>2.6549</v>
      </c>
      <c r="I33" s="10">
        <f t="shared" si="1"/>
        <v>2.6549</v>
      </c>
      <c r="J33" s="15">
        <v>45594</v>
      </c>
    </row>
    <row r="34" s="1" customFormat="1" ht="16.5" customHeight="1" spans="1:10">
      <c r="A34" s="6" t="s">
        <v>81</v>
      </c>
      <c r="B34" s="7" t="s">
        <v>55</v>
      </c>
      <c r="C34" s="7" t="s">
        <v>56</v>
      </c>
      <c r="D34" s="6" t="s">
        <v>131</v>
      </c>
      <c r="E34" s="6" t="s">
        <v>83</v>
      </c>
      <c r="F34" s="7" t="s">
        <v>59</v>
      </c>
      <c r="G34" s="8">
        <v>1</v>
      </c>
      <c r="H34" s="9">
        <v>2.8</v>
      </c>
      <c r="I34" s="10">
        <f t="shared" si="1"/>
        <v>2.8</v>
      </c>
      <c r="J34" s="11">
        <v>45895</v>
      </c>
    </row>
    <row r="35" spans="1:10">
      <c r="I35" s="2">
        <f>SUM(I20:I34)</f>
        <v>20.0285612813425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I18" sqref="I18"/>
    </sheetView>
  </sheetViews>
  <sheetFormatPr defaultColWidth="9" defaultRowHeight="14"/>
  <cols>
    <col min="4" max="4" width="10.5454545454545" customWidth="1"/>
    <col min="8" max="8" width="9" style="2"/>
    <col min="9" max="9" width="12.8181818181818" style="2"/>
  </cols>
  <sheetData>
    <row r="1" s="1" customFormat="1" ht="12.5" spans="1:10">
      <c r="A1" s="3" t="s">
        <v>46</v>
      </c>
      <c r="B1" s="3" t="s">
        <v>47</v>
      </c>
      <c r="C1" s="3" t="s">
        <v>48</v>
      </c>
      <c r="D1" s="3" t="s">
        <v>49</v>
      </c>
      <c r="E1" s="3" t="s">
        <v>50</v>
      </c>
      <c r="F1" s="3" t="s">
        <v>50</v>
      </c>
      <c r="G1" s="4" t="s">
        <v>51</v>
      </c>
      <c r="H1" s="5" t="s">
        <v>52</v>
      </c>
      <c r="I1" s="5" t="s">
        <v>53</v>
      </c>
      <c r="J1" s="4" t="s">
        <v>54</v>
      </c>
    </row>
    <row r="2" s="1" customFormat="1" ht="16.5" customHeight="1" spans="1:10">
      <c r="A2" s="6" t="s">
        <v>16</v>
      </c>
      <c r="B2" s="7" t="s">
        <v>55</v>
      </c>
      <c r="C2" s="7" t="s">
        <v>56</v>
      </c>
      <c r="D2" s="6" t="s">
        <v>132</v>
      </c>
      <c r="E2" s="6" t="s">
        <v>133</v>
      </c>
      <c r="F2" s="7" t="s">
        <v>134</v>
      </c>
      <c r="G2" s="8">
        <v>1</v>
      </c>
      <c r="H2" s="9">
        <v>0.05</v>
      </c>
      <c r="I2" s="10">
        <f>H2*G2</f>
        <v>0.05</v>
      </c>
      <c r="J2" s="11">
        <v>45981</v>
      </c>
    </row>
    <row r="3" s="1" customFormat="1" ht="16.5" customHeight="1" spans="1:10">
      <c r="A3" s="12" t="s">
        <v>16</v>
      </c>
      <c r="B3" s="13" t="s">
        <v>55</v>
      </c>
      <c r="C3" s="13" t="s">
        <v>56</v>
      </c>
      <c r="D3" s="12" t="s">
        <v>57</v>
      </c>
      <c r="E3" s="12" t="s">
        <v>58</v>
      </c>
      <c r="F3" s="13" t="s">
        <v>59</v>
      </c>
      <c r="G3" s="14">
        <v>0.03</v>
      </c>
      <c r="H3" s="9">
        <f>VLOOKUP(D:D,'SHT0019072'!D:H,5,0)</f>
        <v>0.589</v>
      </c>
      <c r="I3" s="10">
        <f t="shared" ref="I3:I19" si="0">H3*G3</f>
        <v>0.01767</v>
      </c>
      <c r="J3" s="15">
        <v>45981</v>
      </c>
    </row>
    <row r="4" s="1" customFormat="1" ht="16.5" customHeight="1" spans="1:10">
      <c r="A4" s="6" t="s">
        <v>16</v>
      </c>
      <c r="B4" s="7" t="s">
        <v>55</v>
      </c>
      <c r="C4" s="7" t="s">
        <v>56</v>
      </c>
      <c r="D4" s="6" t="s">
        <v>60</v>
      </c>
      <c r="E4" s="6" t="s">
        <v>61</v>
      </c>
      <c r="F4" s="7" t="s">
        <v>59</v>
      </c>
      <c r="G4" s="8">
        <v>0.52</v>
      </c>
      <c r="H4" s="9">
        <f>VLOOKUP(D:D,'SHT0019072'!D:H,5,0)</f>
        <v>0.2831875</v>
      </c>
      <c r="I4" s="10">
        <f t="shared" si="0"/>
        <v>0.1472575</v>
      </c>
      <c r="J4" s="11">
        <v>45981</v>
      </c>
    </row>
    <row r="5" s="1" customFormat="1" ht="16.5" customHeight="1" spans="1:10">
      <c r="A5" s="12" t="s">
        <v>16</v>
      </c>
      <c r="B5" s="13" t="s">
        <v>55</v>
      </c>
      <c r="C5" s="13" t="s">
        <v>56</v>
      </c>
      <c r="D5" s="12" t="s">
        <v>135</v>
      </c>
      <c r="E5" s="12" t="s">
        <v>136</v>
      </c>
      <c r="F5" s="13" t="s">
        <v>137</v>
      </c>
      <c r="G5" s="14">
        <v>1</v>
      </c>
      <c r="H5" s="9">
        <v>0.288584692439863</v>
      </c>
      <c r="I5" s="10">
        <f t="shared" si="0"/>
        <v>0.288584692439863</v>
      </c>
      <c r="J5" s="15">
        <v>45981</v>
      </c>
    </row>
    <row r="6" s="1" customFormat="1" ht="16.5" customHeight="1" spans="1:10">
      <c r="A6" s="6" t="s">
        <v>16</v>
      </c>
      <c r="B6" s="7" t="s">
        <v>55</v>
      </c>
      <c r="C6" s="7" t="s">
        <v>56</v>
      </c>
      <c r="D6" s="6" t="s">
        <v>62</v>
      </c>
      <c r="E6" s="6" t="s">
        <v>63</v>
      </c>
      <c r="F6" s="7" t="s">
        <v>64</v>
      </c>
      <c r="G6" s="8">
        <v>3</v>
      </c>
      <c r="H6" s="9">
        <f>VLOOKUP(D:D,'SHT0019072'!D:H,5,0)</f>
        <v>0.120565034394672</v>
      </c>
      <c r="I6" s="10">
        <f t="shared" si="0"/>
        <v>0.361695103184016</v>
      </c>
      <c r="J6" s="11">
        <v>45981</v>
      </c>
    </row>
    <row r="7" s="1" customFormat="1" ht="16.5" customHeight="1" spans="1:10">
      <c r="A7" s="12" t="s">
        <v>16</v>
      </c>
      <c r="B7" s="13" t="s">
        <v>55</v>
      </c>
      <c r="C7" s="13" t="s">
        <v>56</v>
      </c>
      <c r="D7" s="12" t="s">
        <v>65</v>
      </c>
      <c r="E7" s="12" t="s">
        <v>66</v>
      </c>
      <c r="F7" s="13" t="s">
        <v>59</v>
      </c>
      <c r="G7" s="14">
        <v>1</v>
      </c>
      <c r="H7" s="9">
        <f>VLOOKUP(D:D,'SHT0019072'!D:H,5,0)</f>
        <v>0.372943271008403</v>
      </c>
      <c r="I7" s="10">
        <f t="shared" si="0"/>
        <v>0.372943271008403</v>
      </c>
      <c r="J7" s="15">
        <v>45981</v>
      </c>
    </row>
    <row r="8" s="1" customFormat="1" ht="16.5" customHeight="1" spans="1:10">
      <c r="A8" s="6" t="s">
        <v>16</v>
      </c>
      <c r="B8" s="7" t="s">
        <v>55</v>
      </c>
      <c r="C8" s="7" t="s">
        <v>56</v>
      </c>
      <c r="D8" s="6" t="s">
        <v>67</v>
      </c>
      <c r="E8" s="6" t="s">
        <v>68</v>
      </c>
      <c r="F8" s="7" t="s">
        <v>59</v>
      </c>
      <c r="G8" s="8">
        <v>1</v>
      </c>
      <c r="H8" s="9">
        <f>VLOOKUP(D:D,'SHT0019072'!D:H,5,0)</f>
        <v>0.779</v>
      </c>
      <c r="I8" s="10">
        <f t="shared" si="0"/>
        <v>0.779</v>
      </c>
      <c r="J8" s="11">
        <v>45981</v>
      </c>
    </row>
    <row r="9" s="1" customFormat="1" ht="16.5" customHeight="1" spans="1:10">
      <c r="A9" s="12" t="s">
        <v>16</v>
      </c>
      <c r="B9" s="13" t="s">
        <v>55</v>
      </c>
      <c r="C9" s="13" t="s">
        <v>56</v>
      </c>
      <c r="D9" s="12" t="s">
        <v>69</v>
      </c>
      <c r="E9" s="12" t="s">
        <v>70</v>
      </c>
      <c r="F9" s="13" t="s">
        <v>59</v>
      </c>
      <c r="G9" s="14">
        <v>1</v>
      </c>
      <c r="H9" s="9">
        <f>VLOOKUP(D:D,'SHT0019072'!D:H,5,0)</f>
        <v>0.240939692439863</v>
      </c>
      <c r="I9" s="10">
        <f t="shared" si="0"/>
        <v>0.240939692439863</v>
      </c>
      <c r="J9" s="15">
        <v>45981</v>
      </c>
    </row>
    <row r="10" s="1" customFormat="1" ht="16.5" customHeight="1" spans="1:10">
      <c r="A10" s="6" t="s">
        <v>16</v>
      </c>
      <c r="B10" s="7" t="s">
        <v>55</v>
      </c>
      <c r="C10" s="7" t="s">
        <v>56</v>
      </c>
      <c r="D10" s="6" t="s">
        <v>71</v>
      </c>
      <c r="E10" s="6" t="s">
        <v>72</v>
      </c>
      <c r="F10" s="7" t="s">
        <v>73</v>
      </c>
      <c r="G10" s="8">
        <v>0.22</v>
      </c>
      <c r="H10" s="9">
        <f>VLOOKUP(D:D,'SHT0019072'!D:H,5,0)</f>
        <v>1.7257</v>
      </c>
      <c r="I10" s="10">
        <f t="shared" si="0"/>
        <v>0.379654</v>
      </c>
      <c r="J10" s="11">
        <v>45981</v>
      </c>
    </row>
    <row r="11" s="1" customFormat="1" ht="16.5" customHeight="1" spans="1:10">
      <c r="A11" s="12" t="s">
        <v>16</v>
      </c>
      <c r="B11" s="13" t="s">
        <v>55</v>
      </c>
      <c r="C11" s="13" t="s">
        <v>56</v>
      </c>
      <c r="D11" s="12" t="s">
        <v>74</v>
      </c>
      <c r="E11" s="12" t="s">
        <v>75</v>
      </c>
      <c r="F11" s="13" t="s">
        <v>76</v>
      </c>
      <c r="G11" s="14">
        <v>1.215</v>
      </c>
      <c r="H11" s="9">
        <f>VLOOKUP(D:D,'SHT0019072'!D:H,5,0)</f>
        <v>1.6814</v>
      </c>
      <c r="I11" s="10">
        <f t="shared" si="0"/>
        <v>2.042901</v>
      </c>
      <c r="J11" s="15">
        <v>45981</v>
      </c>
    </row>
    <row r="12" s="1" customFormat="1" ht="16.5" customHeight="1" spans="1:10">
      <c r="A12" s="6" t="s">
        <v>16</v>
      </c>
      <c r="B12" s="7" t="s">
        <v>55</v>
      </c>
      <c r="C12" s="7" t="s">
        <v>56</v>
      </c>
      <c r="D12" s="6" t="s">
        <v>77</v>
      </c>
      <c r="E12" s="6" t="s">
        <v>78</v>
      </c>
      <c r="F12" s="7" t="s">
        <v>59</v>
      </c>
      <c r="G12" s="8">
        <v>1</v>
      </c>
      <c r="H12" s="9">
        <f>VLOOKUP(D:D,'SHT0019072'!D:H,5,0)</f>
        <v>0.22</v>
      </c>
      <c r="I12" s="10">
        <f t="shared" si="0"/>
        <v>0.22</v>
      </c>
      <c r="J12" s="11">
        <v>45981</v>
      </c>
    </row>
    <row r="13" s="1" customFormat="1" ht="16.5" customHeight="1" spans="1:10">
      <c r="A13" s="12" t="s">
        <v>16</v>
      </c>
      <c r="B13" s="13" t="s">
        <v>55</v>
      </c>
      <c r="C13" s="13" t="s">
        <v>56</v>
      </c>
      <c r="D13" s="12" t="s">
        <v>79</v>
      </c>
      <c r="E13" s="12" t="s">
        <v>80</v>
      </c>
      <c r="F13" s="13" t="s">
        <v>59</v>
      </c>
      <c r="G13" s="14">
        <v>1</v>
      </c>
      <c r="H13" s="9">
        <f>VLOOKUP(D:D,'SHT0019072'!D:H,5,0)</f>
        <v>1.05755528846154</v>
      </c>
      <c r="I13" s="10">
        <f t="shared" si="0"/>
        <v>1.05755528846154</v>
      </c>
      <c r="J13" s="15">
        <v>45981</v>
      </c>
    </row>
    <row r="14" s="1" customFormat="1" ht="16.5" customHeight="1" spans="1:10">
      <c r="A14" s="6" t="s">
        <v>16</v>
      </c>
      <c r="B14" s="7" t="s">
        <v>55</v>
      </c>
      <c r="C14" s="7" t="s">
        <v>56</v>
      </c>
      <c r="D14" s="6" t="s">
        <v>81</v>
      </c>
      <c r="E14" s="6" t="s">
        <v>82</v>
      </c>
      <c r="F14" s="7" t="s">
        <v>83</v>
      </c>
      <c r="G14" s="8">
        <v>1</v>
      </c>
      <c r="H14" s="9">
        <f>VLOOKUP(D:D,'SHT0019072'!D:H,5,0)</f>
        <v>20.0285612813425</v>
      </c>
      <c r="I14" s="10">
        <f t="shared" si="0"/>
        <v>20.0285612813425</v>
      </c>
      <c r="J14" s="11">
        <v>45981</v>
      </c>
    </row>
    <row r="15" s="1" customFormat="1" ht="16.5" customHeight="1" spans="1:10">
      <c r="A15" s="12" t="s">
        <v>16</v>
      </c>
      <c r="B15" s="13" t="s">
        <v>55</v>
      </c>
      <c r="C15" s="13" t="s">
        <v>56</v>
      </c>
      <c r="D15" s="12" t="s">
        <v>84</v>
      </c>
      <c r="E15" s="12" t="s">
        <v>85</v>
      </c>
      <c r="F15" s="13" t="s">
        <v>86</v>
      </c>
      <c r="G15" s="14">
        <v>2</v>
      </c>
      <c r="H15" s="9">
        <f>VLOOKUP(D:D,'SHT0019072'!D:H,5,0)</f>
        <v>0.1422</v>
      </c>
      <c r="I15" s="10">
        <f t="shared" si="0"/>
        <v>0.2844</v>
      </c>
      <c r="J15" s="15">
        <v>45981</v>
      </c>
    </row>
    <row r="16" s="1" customFormat="1" ht="16.5" customHeight="1" spans="1:10">
      <c r="A16" s="6" t="s">
        <v>16</v>
      </c>
      <c r="B16" s="7" t="s">
        <v>55</v>
      </c>
      <c r="C16" s="7" t="s">
        <v>56</v>
      </c>
      <c r="D16" s="6" t="s">
        <v>87</v>
      </c>
      <c r="E16" s="6" t="s">
        <v>88</v>
      </c>
      <c r="F16" s="7" t="s">
        <v>89</v>
      </c>
      <c r="G16" s="8">
        <v>0.02</v>
      </c>
      <c r="H16" s="9">
        <f>VLOOKUP(D:D,'SHT0019072'!D:H,5,0)</f>
        <v>6.2128</v>
      </c>
      <c r="I16" s="10">
        <f t="shared" si="0"/>
        <v>0.124256</v>
      </c>
      <c r="J16" s="11">
        <v>45981</v>
      </c>
    </row>
    <row r="17" s="1" customFormat="1" ht="16.5" customHeight="1" spans="1:10">
      <c r="A17" s="12" t="s">
        <v>16</v>
      </c>
      <c r="B17" s="13" t="s">
        <v>55</v>
      </c>
      <c r="C17" s="13" t="s">
        <v>56</v>
      </c>
      <c r="D17" s="12" t="s">
        <v>90</v>
      </c>
      <c r="E17" s="12" t="s">
        <v>91</v>
      </c>
      <c r="F17" s="13" t="s">
        <v>92</v>
      </c>
      <c r="G17" s="14">
        <v>0.1</v>
      </c>
      <c r="H17" s="9">
        <f>VLOOKUP(D:D,'SHT0019072'!D:H,5,0)</f>
        <v>0.4035</v>
      </c>
      <c r="I17" s="10">
        <f t="shared" si="0"/>
        <v>0.04035</v>
      </c>
      <c r="J17" s="15">
        <v>45981</v>
      </c>
    </row>
    <row r="18" s="1" customFormat="1" ht="16.5" customHeight="1" spans="1:10">
      <c r="A18" s="6" t="s">
        <v>16</v>
      </c>
      <c r="B18" s="7" t="s">
        <v>55</v>
      </c>
      <c r="C18" s="7" t="s">
        <v>56</v>
      </c>
      <c r="D18" s="6" t="s">
        <v>138</v>
      </c>
      <c r="E18" s="6" t="s">
        <v>139</v>
      </c>
      <c r="F18" s="7" t="s">
        <v>140</v>
      </c>
      <c r="G18" s="8">
        <v>1</v>
      </c>
      <c r="H18" s="9">
        <v>0.1862</v>
      </c>
      <c r="I18" s="10">
        <f t="shared" si="0"/>
        <v>0.1862</v>
      </c>
      <c r="J18" s="11">
        <v>45981</v>
      </c>
    </row>
    <row r="19" s="1" customFormat="1" ht="16.5" customHeight="1" spans="1:10">
      <c r="A19" s="12" t="s">
        <v>16</v>
      </c>
      <c r="B19" s="13" t="s">
        <v>55</v>
      </c>
      <c r="C19" s="13" t="s">
        <v>56</v>
      </c>
      <c r="D19" s="12" t="s">
        <v>93</v>
      </c>
      <c r="E19" s="12" t="s">
        <v>94</v>
      </c>
      <c r="F19" s="13" t="s">
        <v>95</v>
      </c>
      <c r="G19" s="14">
        <v>1</v>
      </c>
      <c r="H19" s="9">
        <f>VLOOKUP(D:D,'SHT0019072'!D:H,5,0)</f>
        <v>0.36</v>
      </c>
      <c r="I19" s="10">
        <f t="shared" si="0"/>
        <v>0.36</v>
      </c>
      <c r="J19" s="15">
        <v>45981</v>
      </c>
    </row>
    <row r="20" spans="1:10">
      <c r="I20" s="2">
        <f>SUM(I2:I19)</f>
        <v>26.9819678288761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selection activeCell="I18" sqref="I18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6.9090909090909" customWidth="1"/>
    <col min="6" max="6" width="10" customWidth="1"/>
    <col min="7" max="7" width="9.27272727272727" customWidth="1"/>
    <col min="8" max="9" width="7.72727272727273" style="2" customWidth="1"/>
    <col min="10" max="10" width="9" customWidth="1"/>
  </cols>
  <sheetData>
    <row r="1" s="1" customFormat="1" ht="12.5" spans="1:10">
      <c r="A1" s="3" t="s">
        <v>46</v>
      </c>
      <c r="B1" s="3" t="s">
        <v>47</v>
      </c>
      <c r="C1" s="3" t="s">
        <v>48</v>
      </c>
      <c r="D1" s="3" t="s">
        <v>49</v>
      </c>
      <c r="E1" s="3" t="s">
        <v>50</v>
      </c>
      <c r="F1" s="3" t="s">
        <v>50</v>
      </c>
      <c r="G1" s="4" t="s">
        <v>51</v>
      </c>
      <c r="H1" s="5" t="s">
        <v>52</v>
      </c>
      <c r="I1" s="5" t="s">
        <v>53</v>
      </c>
      <c r="J1" s="4" t="s">
        <v>54</v>
      </c>
    </row>
    <row r="2" s="1" customFormat="1" ht="16.5" customHeight="1" spans="1:10">
      <c r="A2" s="6" t="s">
        <v>20</v>
      </c>
      <c r="B2" s="7" t="s">
        <v>55</v>
      </c>
      <c r="C2" s="7" t="s">
        <v>56</v>
      </c>
      <c r="D2" s="6" t="s">
        <v>57</v>
      </c>
      <c r="E2" s="6" t="s">
        <v>58</v>
      </c>
      <c r="F2" s="7" t="s">
        <v>59</v>
      </c>
      <c r="G2" s="8">
        <v>0.03</v>
      </c>
      <c r="H2" s="9">
        <f>VLOOKUP(D:D,'SHT0019072'!D:H,5,0)</f>
        <v>0.589</v>
      </c>
      <c r="I2" s="10">
        <f>H2*G2</f>
        <v>0.01767</v>
      </c>
      <c r="J2" s="11">
        <v>45981</v>
      </c>
    </row>
    <row r="3" s="1" customFormat="1" ht="16.5" customHeight="1" spans="1:10">
      <c r="A3" s="12" t="s">
        <v>20</v>
      </c>
      <c r="B3" s="13" t="s">
        <v>55</v>
      </c>
      <c r="C3" s="13" t="s">
        <v>56</v>
      </c>
      <c r="D3" s="12" t="s">
        <v>60</v>
      </c>
      <c r="E3" s="12" t="s">
        <v>61</v>
      </c>
      <c r="F3" s="13" t="s">
        <v>59</v>
      </c>
      <c r="G3" s="14">
        <v>0.12</v>
      </c>
      <c r="H3" s="9">
        <f>VLOOKUP(D:D,'SHT0019072'!D:H,5,0)</f>
        <v>0.2831875</v>
      </c>
      <c r="I3" s="10">
        <f t="shared" ref="I3:I17" si="0">H3*G3</f>
        <v>0.0339825</v>
      </c>
      <c r="J3" s="15">
        <v>45981</v>
      </c>
    </row>
    <row r="4" s="1" customFormat="1" ht="16.5" customHeight="1" spans="1:10">
      <c r="A4" s="6" t="s">
        <v>20</v>
      </c>
      <c r="B4" s="7" t="s">
        <v>55</v>
      </c>
      <c r="C4" s="7" t="s">
        <v>56</v>
      </c>
      <c r="D4" s="6" t="s">
        <v>135</v>
      </c>
      <c r="E4" s="6" t="s">
        <v>136</v>
      </c>
      <c r="F4" s="7" t="s">
        <v>137</v>
      </c>
      <c r="G4" s="8">
        <v>1</v>
      </c>
      <c r="H4" s="9">
        <v>0.288584692439863</v>
      </c>
      <c r="I4" s="10">
        <f t="shared" si="0"/>
        <v>0.288584692439863</v>
      </c>
      <c r="J4" s="11">
        <v>45981</v>
      </c>
    </row>
    <row r="5" s="1" customFormat="1" ht="16.5" customHeight="1" spans="1:10">
      <c r="A5" s="12" t="s">
        <v>20</v>
      </c>
      <c r="B5" s="13" t="s">
        <v>55</v>
      </c>
      <c r="C5" s="13" t="s">
        <v>56</v>
      </c>
      <c r="D5" s="12" t="s">
        <v>62</v>
      </c>
      <c r="E5" s="12" t="s">
        <v>63</v>
      </c>
      <c r="F5" s="13" t="s">
        <v>64</v>
      </c>
      <c r="G5" s="14">
        <v>2</v>
      </c>
      <c r="H5" s="9">
        <f>VLOOKUP(D:D,'SHT0019072'!D:H,5,0)</f>
        <v>0.120565034394672</v>
      </c>
      <c r="I5" s="10">
        <f t="shared" si="0"/>
        <v>0.241130068789344</v>
      </c>
      <c r="J5" s="15">
        <v>45981</v>
      </c>
    </row>
    <row r="6" s="1" customFormat="1" ht="16.5" customHeight="1" spans="1:10">
      <c r="A6" s="6" t="s">
        <v>20</v>
      </c>
      <c r="B6" s="7" t="s">
        <v>55</v>
      </c>
      <c r="C6" s="7" t="s">
        <v>56</v>
      </c>
      <c r="D6" s="6" t="s">
        <v>65</v>
      </c>
      <c r="E6" s="6" t="s">
        <v>66</v>
      </c>
      <c r="F6" s="7" t="s">
        <v>59</v>
      </c>
      <c r="G6" s="8">
        <v>1</v>
      </c>
      <c r="H6" s="9">
        <f>VLOOKUP(D:D,'SHT0019072'!D:H,5,0)</f>
        <v>0.372943271008403</v>
      </c>
      <c r="I6" s="10">
        <f t="shared" si="0"/>
        <v>0.372943271008403</v>
      </c>
      <c r="J6" s="11">
        <v>45981</v>
      </c>
    </row>
    <row r="7" s="1" customFormat="1" ht="16.5" customHeight="1" spans="1:10">
      <c r="A7" s="12" t="s">
        <v>20</v>
      </c>
      <c r="B7" s="13" t="s">
        <v>55</v>
      </c>
      <c r="C7" s="13" t="s">
        <v>56</v>
      </c>
      <c r="D7" s="12" t="s">
        <v>67</v>
      </c>
      <c r="E7" s="12" t="s">
        <v>68</v>
      </c>
      <c r="F7" s="13" t="s">
        <v>59</v>
      </c>
      <c r="G7" s="14">
        <v>1</v>
      </c>
      <c r="H7" s="9">
        <f>VLOOKUP(D:D,'SHT0019072'!D:H,5,0)</f>
        <v>0.779</v>
      </c>
      <c r="I7" s="10">
        <f t="shared" si="0"/>
        <v>0.779</v>
      </c>
      <c r="J7" s="15">
        <v>45981</v>
      </c>
    </row>
    <row r="8" s="1" customFormat="1" ht="16.5" customHeight="1" spans="1:10">
      <c r="A8" s="6" t="s">
        <v>20</v>
      </c>
      <c r="B8" s="7" t="s">
        <v>55</v>
      </c>
      <c r="C8" s="7" t="s">
        <v>56</v>
      </c>
      <c r="D8" s="6" t="s">
        <v>71</v>
      </c>
      <c r="E8" s="6" t="s">
        <v>72</v>
      </c>
      <c r="F8" s="7" t="s">
        <v>73</v>
      </c>
      <c r="G8" s="8">
        <v>0.68</v>
      </c>
      <c r="H8" s="9">
        <f>VLOOKUP(D:D,'SHT0019072'!D:H,5,0)</f>
        <v>1.7257</v>
      </c>
      <c r="I8" s="10">
        <f t="shared" si="0"/>
        <v>1.173476</v>
      </c>
      <c r="J8" s="11">
        <v>45981</v>
      </c>
    </row>
    <row r="9" s="1" customFormat="1" ht="16.5" customHeight="1" spans="1:10">
      <c r="A9" s="12" t="s">
        <v>20</v>
      </c>
      <c r="B9" s="13" t="s">
        <v>55</v>
      </c>
      <c r="C9" s="13" t="s">
        <v>56</v>
      </c>
      <c r="D9" s="12" t="s">
        <v>74</v>
      </c>
      <c r="E9" s="12" t="s">
        <v>75</v>
      </c>
      <c r="F9" s="13" t="s">
        <v>76</v>
      </c>
      <c r="G9" s="14">
        <v>1.215</v>
      </c>
      <c r="H9" s="9">
        <f>VLOOKUP(D:D,'SHT0019072'!D:H,5,0)</f>
        <v>1.6814</v>
      </c>
      <c r="I9" s="10">
        <f t="shared" si="0"/>
        <v>2.042901</v>
      </c>
      <c r="J9" s="15">
        <v>45981</v>
      </c>
    </row>
    <row r="10" s="1" customFormat="1" ht="16.5" customHeight="1" spans="1:10">
      <c r="A10" s="6" t="s">
        <v>20</v>
      </c>
      <c r="B10" s="7" t="s">
        <v>55</v>
      </c>
      <c r="C10" s="7" t="s">
        <v>56</v>
      </c>
      <c r="D10" s="6" t="s">
        <v>77</v>
      </c>
      <c r="E10" s="6" t="s">
        <v>78</v>
      </c>
      <c r="F10" s="7" t="s">
        <v>59</v>
      </c>
      <c r="G10" s="8">
        <v>1</v>
      </c>
      <c r="H10" s="9">
        <f>VLOOKUP(D:D,'SHT0019072'!D:H,5,0)</f>
        <v>0.22</v>
      </c>
      <c r="I10" s="10">
        <f t="shared" si="0"/>
        <v>0.22</v>
      </c>
      <c r="J10" s="11">
        <v>45981</v>
      </c>
    </row>
    <row r="11" s="1" customFormat="1" ht="16.5" customHeight="1" spans="1:10">
      <c r="A11" s="12" t="s">
        <v>20</v>
      </c>
      <c r="B11" s="13" t="s">
        <v>55</v>
      </c>
      <c r="C11" s="13" t="s">
        <v>56</v>
      </c>
      <c r="D11" s="12" t="s">
        <v>79</v>
      </c>
      <c r="E11" s="12" t="s">
        <v>80</v>
      </c>
      <c r="F11" s="13" t="s">
        <v>59</v>
      </c>
      <c r="G11" s="14">
        <v>1</v>
      </c>
      <c r="H11" s="9">
        <f>VLOOKUP(D:D,'SHT0019072'!D:H,5,0)</f>
        <v>1.05755528846154</v>
      </c>
      <c r="I11" s="10">
        <f t="shared" si="0"/>
        <v>1.05755528846154</v>
      </c>
      <c r="J11" s="15">
        <v>45981</v>
      </c>
    </row>
    <row r="12" s="1" customFormat="1" ht="16.5" customHeight="1" spans="1:10">
      <c r="A12" s="6" t="s">
        <v>20</v>
      </c>
      <c r="B12" s="7" t="s">
        <v>55</v>
      </c>
      <c r="C12" s="7" t="s">
        <v>56</v>
      </c>
      <c r="D12" s="6" t="s">
        <v>81</v>
      </c>
      <c r="E12" s="6" t="s">
        <v>82</v>
      </c>
      <c r="F12" s="7" t="s">
        <v>83</v>
      </c>
      <c r="G12" s="8">
        <v>1</v>
      </c>
      <c r="H12" s="9">
        <f>VLOOKUP(D:D,'SHT0019072'!D:H,5,0)</f>
        <v>20.0285612813425</v>
      </c>
      <c r="I12" s="10">
        <f t="shared" si="0"/>
        <v>20.0285612813425</v>
      </c>
      <c r="J12" s="11">
        <v>45981</v>
      </c>
    </row>
    <row r="13" s="1" customFormat="1" ht="16.5" customHeight="1" spans="1:10">
      <c r="A13" s="12" t="s">
        <v>20</v>
      </c>
      <c r="B13" s="13" t="s">
        <v>55</v>
      </c>
      <c r="C13" s="13" t="s">
        <v>56</v>
      </c>
      <c r="D13" s="12" t="s">
        <v>84</v>
      </c>
      <c r="E13" s="12" t="s">
        <v>85</v>
      </c>
      <c r="F13" s="13" t="s">
        <v>86</v>
      </c>
      <c r="G13" s="14">
        <v>2</v>
      </c>
      <c r="H13" s="9">
        <f>VLOOKUP(D:D,'SHT0019072'!D:H,5,0)</f>
        <v>0.1422</v>
      </c>
      <c r="I13" s="10">
        <f t="shared" si="0"/>
        <v>0.2844</v>
      </c>
      <c r="J13" s="15">
        <v>45981</v>
      </c>
    </row>
    <row r="14" s="1" customFormat="1" ht="16.5" customHeight="1" spans="1:10">
      <c r="A14" s="6" t="s">
        <v>20</v>
      </c>
      <c r="B14" s="7" t="s">
        <v>55</v>
      </c>
      <c r="C14" s="7" t="s">
        <v>56</v>
      </c>
      <c r="D14" s="6" t="s">
        <v>87</v>
      </c>
      <c r="E14" s="6" t="s">
        <v>88</v>
      </c>
      <c r="F14" s="7" t="s">
        <v>89</v>
      </c>
      <c r="G14" s="8">
        <v>0.02</v>
      </c>
      <c r="H14" s="9">
        <f>VLOOKUP(D:D,'SHT0019072'!D:H,5,0)</f>
        <v>6.2128</v>
      </c>
      <c r="I14" s="10">
        <f t="shared" si="0"/>
        <v>0.124256</v>
      </c>
      <c r="J14" s="11">
        <v>45981</v>
      </c>
    </row>
    <row r="15" s="1" customFormat="1" ht="16.5" customHeight="1" spans="1:10">
      <c r="A15" s="12" t="s">
        <v>20</v>
      </c>
      <c r="B15" s="13" t="s">
        <v>55</v>
      </c>
      <c r="C15" s="13" t="s">
        <v>56</v>
      </c>
      <c r="D15" s="12" t="s">
        <v>90</v>
      </c>
      <c r="E15" s="12" t="s">
        <v>91</v>
      </c>
      <c r="F15" s="13" t="s">
        <v>92</v>
      </c>
      <c r="G15" s="14">
        <v>0.1</v>
      </c>
      <c r="H15" s="9">
        <f>VLOOKUP(D:D,'SHT0019072'!D:H,5,0)</f>
        <v>0.4035</v>
      </c>
      <c r="I15" s="10">
        <f t="shared" si="0"/>
        <v>0.04035</v>
      </c>
      <c r="J15" s="15">
        <v>45981</v>
      </c>
    </row>
    <row r="16" s="1" customFormat="1" ht="16.5" customHeight="1" spans="1:10">
      <c r="A16" s="6" t="s">
        <v>20</v>
      </c>
      <c r="B16" s="7" t="s">
        <v>55</v>
      </c>
      <c r="C16" s="7" t="s">
        <v>56</v>
      </c>
      <c r="D16" s="6" t="s">
        <v>138</v>
      </c>
      <c r="E16" s="6" t="s">
        <v>139</v>
      </c>
      <c r="F16" s="7" t="s">
        <v>140</v>
      </c>
      <c r="G16" s="8">
        <v>1</v>
      </c>
      <c r="H16" s="9">
        <v>0.1862</v>
      </c>
      <c r="I16" s="10">
        <f t="shared" si="0"/>
        <v>0.1862</v>
      </c>
      <c r="J16" s="11">
        <v>45981</v>
      </c>
    </row>
    <row r="17" s="1" customFormat="1" ht="16.5" customHeight="1" spans="1:10">
      <c r="A17" s="12" t="s">
        <v>20</v>
      </c>
      <c r="B17" s="13" t="s">
        <v>55</v>
      </c>
      <c r="C17" s="13" t="s">
        <v>56</v>
      </c>
      <c r="D17" s="12" t="s">
        <v>93</v>
      </c>
      <c r="E17" s="12" t="s">
        <v>94</v>
      </c>
      <c r="F17" s="13" t="s">
        <v>95</v>
      </c>
      <c r="G17" s="14">
        <v>1</v>
      </c>
      <c r="H17" s="9">
        <f>VLOOKUP(D:D,'SHT0019072'!D:H,5,0)</f>
        <v>0.36</v>
      </c>
      <c r="I17" s="10">
        <f t="shared" si="0"/>
        <v>0.36</v>
      </c>
      <c r="J17" s="15">
        <v>45981</v>
      </c>
    </row>
    <row r="18" spans="1:10">
      <c r="H18" s="9"/>
      <c r="I18" s="2">
        <f>SUM(I2:I17)</f>
        <v>27.2510101020416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selection activeCell="I18" sqref="I18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6.9090909090909" customWidth="1"/>
    <col min="6" max="6" width="10" customWidth="1"/>
    <col min="7" max="7" width="9.27272727272727" customWidth="1"/>
    <col min="8" max="9" width="7.72727272727273" style="2" customWidth="1"/>
    <col min="10" max="10" width="9" customWidth="1"/>
  </cols>
  <sheetData>
    <row r="1" s="1" customFormat="1" ht="12.5" spans="1:10">
      <c r="A1" s="3" t="s">
        <v>46</v>
      </c>
      <c r="B1" s="3" t="s">
        <v>47</v>
      </c>
      <c r="C1" s="3" t="s">
        <v>48</v>
      </c>
      <c r="D1" s="3" t="s">
        <v>49</v>
      </c>
      <c r="E1" s="3" t="s">
        <v>50</v>
      </c>
      <c r="F1" s="3" t="s">
        <v>50</v>
      </c>
      <c r="G1" s="4" t="s">
        <v>51</v>
      </c>
      <c r="H1" s="5" t="s">
        <v>52</v>
      </c>
      <c r="I1" s="5" t="s">
        <v>53</v>
      </c>
      <c r="J1" s="4" t="s">
        <v>54</v>
      </c>
    </row>
    <row r="2" s="1" customFormat="1" ht="16.5" customHeight="1" spans="1:10">
      <c r="A2" s="6" t="s">
        <v>23</v>
      </c>
      <c r="B2" s="7" t="s">
        <v>55</v>
      </c>
      <c r="C2" s="7" t="s">
        <v>56</v>
      </c>
      <c r="D2" s="6" t="s">
        <v>57</v>
      </c>
      <c r="E2" s="6" t="s">
        <v>58</v>
      </c>
      <c r="F2" s="7" t="s">
        <v>59</v>
      </c>
      <c r="G2" s="8">
        <v>0.03</v>
      </c>
      <c r="H2" s="9">
        <f>VLOOKUP(D:D,'SHT0019074'!D:H,5,0)</f>
        <v>0.589</v>
      </c>
      <c r="I2" s="10">
        <f>H2*G2</f>
        <v>0.01767</v>
      </c>
      <c r="J2" s="11">
        <v>45981</v>
      </c>
    </row>
    <row r="3" s="1" customFormat="1" ht="16.5" customHeight="1" spans="1:10">
      <c r="A3" s="12" t="s">
        <v>23</v>
      </c>
      <c r="B3" s="13" t="s">
        <v>55</v>
      </c>
      <c r="C3" s="13" t="s">
        <v>56</v>
      </c>
      <c r="D3" s="12" t="s">
        <v>60</v>
      </c>
      <c r="E3" s="12" t="s">
        <v>61</v>
      </c>
      <c r="F3" s="13" t="s">
        <v>59</v>
      </c>
      <c r="G3" s="14">
        <v>0.12</v>
      </c>
      <c r="H3" s="9">
        <f>VLOOKUP(D:D,'SHT0019074'!D:H,5,0)</f>
        <v>0.2831875</v>
      </c>
      <c r="I3" s="10">
        <f t="shared" ref="I3:I17" si="0">H3*G3</f>
        <v>0.0339825</v>
      </c>
      <c r="J3" s="15">
        <v>45981</v>
      </c>
    </row>
    <row r="4" s="1" customFormat="1" ht="16.5" customHeight="1" spans="1:10">
      <c r="A4" s="6" t="s">
        <v>23</v>
      </c>
      <c r="B4" s="7" t="s">
        <v>55</v>
      </c>
      <c r="C4" s="7" t="s">
        <v>56</v>
      </c>
      <c r="D4" s="6" t="s">
        <v>135</v>
      </c>
      <c r="E4" s="6" t="s">
        <v>136</v>
      </c>
      <c r="F4" s="7" t="s">
        <v>137</v>
      </c>
      <c r="G4" s="8">
        <v>1</v>
      </c>
      <c r="H4" s="9">
        <f>VLOOKUP(D:D,'SHT0019074'!D:H,5,0)</f>
        <v>0.288584692439863</v>
      </c>
      <c r="I4" s="10">
        <f t="shared" si="0"/>
        <v>0.288584692439863</v>
      </c>
      <c r="J4" s="11">
        <v>45981</v>
      </c>
    </row>
    <row r="5" s="1" customFormat="1" ht="16.5" customHeight="1" spans="1:10">
      <c r="A5" s="12" t="s">
        <v>23</v>
      </c>
      <c r="B5" s="13" t="s">
        <v>55</v>
      </c>
      <c r="C5" s="13" t="s">
        <v>56</v>
      </c>
      <c r="D5" s="12" t="s">
        <v>62</v>
      </c>
      <c r="E5" s="12" t="s">
        <v>63</v>
      </c>
      <c r="F5" s="13" t="s">
        <v>64</v>
      </c>
      <c r="G5" s="14">
        <v>2</v>
      </c>
      <c r="H5" s="9">
        <f>VLOOKUP(D:D,'SHT0019074'!D:H,5,0)</f>
        <v>0.120565034394672</v>
      </c>
      <c r="I5" s="10">
        <f t="shared" si="0"/>
        <v>0.241130068789344</v>
      </c>
      <c r="J5" s="15">
        <v>45981</v>
      </c>
    </row>
    <row r="6" s="1" customFormat="1" ht="16.5" customHeight="1" spans="1:10">
      <c r="A6" s="6" t="s">
        <v>23</v>
      </c>
      <c r="B6" s="7" t="s">
        <v>55</v>
      </c>
      <c r="C6" s="7" t="s">
        <v>56</v>
      </c>
      <c r="D6" s="6" t="s">
        <v>65</v>
      </c>
      <c r="E6" s="6" t="s">
        <v>66</v>
      </c>
      <c r="F6" s="7" t="s">
        <v>59</v>
      </c>
      <c r="G6" s="8">
        <v>1</v>
      </c>
      <c r="H6" s="9">
        <f>VLOOKUP(D:D,'SHT0019074'!D:H,5,0)</f>
        <v>0.372943271008403</v>
      </c>
      <c r="I6" s="10">
        <f t="shared" si="0"/>
        <v>0.372943271008403</v>
      </c>
      <c r="J6" s="11">
        <v>45981</v>
      </c>
    </row>
    <row r="7" s="1" customFormat="1" ht="16.5" customHeight="1" spans="1:10">
      <c r="A7" s="12" t="s">
        <v>23</v>
      </c>
      <c r="B7" s="13" t="s">
        <v>55</v>
      </c>
      <c r="C7" s="13" t="s">
        <v>56</v>
      </c>
      <c r="D7" s="12" t="s">
        <v>67</v>
      </c>
      <c r="E7" s="12" t="s">
        <v>68</v>
      </c>
      <c r="F7" s="13" t="s">
        <v>59</v>
      </c>
      <c r="G7" s="14">
        <v>1</v>
      </c>
      <c r="H7" s="9">
        <f>VLOOKUP(D:D,'SHT0019074'!D:H,5,0)</f>
        <v>0.779</v>
      </c>
      <c r="I7" s="10">
        <f t="shared" si="0"/>
        <v>0.779</v>
      </c>
      <c r="J7" s="15">
        <v>45981</v>
      </c>
    </row>
    <row r="8" s="1" customFormat="1" ht="16.5" customHeight="1" spans="1:10">
      <c r="A8" s="6" t="s">
        <v>23</v>
      </c>
      <c r="B8" s="7" t="s">
        <v>55</v>
      </c>
      <c r="C8" s="7" t="s">
        <v>56</v>
      </c>
      <c r="D8" s="6" t="s">
        <v>71</v>
      </c>
      <c r="E8" s="6" t="s">
        <v>72</v>
      </c>
      <c r="F8" s="7" t="s">
        <v>73</v>
      </c>
      <c r="G8" s="8">
        <v>0.68</v>
      </c>
      <c r="H8" s="9">
        <f>VLOOKUP(D:D,'SHT0019074'!D:H,5,0)</f>
        <v>1.7257</v>
      </c>
      <c r="I8" s="10">
        <f t="shared" si="0"/>
        <v>1.173476</v>
      </c>
      <c r="J8" s="11">
        <v>45981</v>
      </c>
    </row>
    <row r="9" s="1" customFormat="1" ht="16.5" customHeight="1" spans="1:10">
      <c r="A9" s="12" t="s">
        <v>23</v>
      </c>
      <c r="B9" s="13" t="s">
        <v>55</v>
      </c>
      <c r="C9" s="13" t="s">
        <v>56</v>
      </c>
      <c r="D9" s="12" t="s">
        <v>74</v>
      </c>
      <c r="E9" s="12" t="s">
        <v>75</v>
      </c>
      <c r="F9" s="13" t="s">
        <v>76</v>
      </c>
      <c r="G9" s="14">
        <v>1.345</v>
      </c>
      <c r="H9" s="9">
        <f>VLOOKUP(D:D,'SHT0019074'!D:H,5,0)</f>
        <v>1.6814</v>
      </c>
      <c r="I9" s="10">
        <f t="shared" si="0"/>
        <v>2.261483</v>
      </c>
      <c r="J9" s="15">
        <v>45981</v>
      </c>
    </row>
    <row r="10" s="1" customFormat="1" ht="16.5" customHeight="1" spans="1:10">
      <c r="A10" s="6" t="s">
        <v>23</v>
      </c>
      <c r="B10" s="7" t="s">
        <v>55</v>
      </c>
      <c r="C10" s="7" t="s">
        <v>56</v>
      </c>
      <c r="D10" s="6" t="s">
        <v>77</v>
      </c>
      <c r="E10" s="6" t="s">
        <v>78</v>
      </c>
      <c r="F10" s="7" t="s">
        <v>59</v>
      </c>
      <c r="G10" s="8">
        <v>1</v>
      </c>
      <c r="H10" s="9">
        <f>VLOOKUP(D:D,'SHT0019074'!D:H,5,0)</f>
        <v>0.22</v>
      </c>
      <c r="I10" s="10">
        <f t="shared" si="0"/>
        <v>0.22</v>
      </c>
      <c r="J10" s="11">
        <v>45981</v>
      </c>
    </row>
    <row r="11" s="1" customFormat="1" ht="16.5" customHeight="1" spans="1:10">
      <c r="A11" s="12" t="s">
        <v>23</v>
      </c>
      <c r="B11" s="13" t="s">
        <v>55</v>
      </c>
      <c r="C11" s="13" t="s">
        <v>56</v>
      </c>
      <c r="D11" s="12" t="s">
        <v>79</v>
      </c>
      <c r="E11" s="12" t="s">
        <v>80</v>
      </c>
      <c r="F11" s="13" t="s">
        <v>59</v>
      </c>
      <c r="G11" s="14">
        <v>1</v>
      </c>
      <c r="H11" s="9">
        <f>VLOOKUP(D:D,'SHT0019074'!D:H,5,0)</f>
        <v>1.05755528846154</v>
      </c>
      <c r="I11" s="10">
        <f t="shared" si="0"/>
        <v>1.05755528846154</v>
      </c>
      <c r="J11" s="15">
        <v>45981</v>
      </c>
    </row>
    <row r="12" s="1" customFormat="1" ht="16.5" customHeight="1" spans="1:10">
      <c r="A12" s="6" t="s">
        <v>23</v>
      </c>
      <c r="B12" s="7" t="s">
        <v>55</v>
      </c>
      <c r="C12" s="7" t="s">
        <v>56</v>
      </c>
      <c r="D12" s="6" t="s">
        <v>81</v>
      </c>
      <c r="E12" s="6" t="s">
        <v>82</v>
      </c>
      <c r="F12" s="7" t="s">
        <v>83</v>
      </c>
      <c r="G12" s="8">
        <v>1</v>
      </c>
      <c r="H12" s="9">
        <f>VLOOKUP(D:D,'SHT0019074'!D:H,5,0)</f>
        <v>20.0285612813425</v>
      </c>
      <c r="I12" s="10">
        <f t="shared" si="0"/>
        <v>20.0285612813425</v>
      </c>
      <c r="J12" s="11">
        <v>45981</v>
      </c>
    </row>
    <row r="13" s="1" customFormat="1" ht="16.5" customHeight="1" spans="1:10">
      <c r="A13" s="12" t="s">
        <v>23</v>
      </c>
      <c r="B13" s="13" t="s">
        <v>55</v>
      </c>
      <c r="C13" s="13" t="s">
        <v>56</v>
      </c>
      <c r="D13" s="12" t="s">
        <v>84</v>
      </c>
      <c r="E13" s="12" t="s">
        <v>85</v>
      </c>
      <c r="F13" s="13" t="s">
        <v>86</v>
      </c>
      <c r="G13" s="14">
        <v>2</v>
      </c>
      <c r="H13" s="9">
        <f>VLOOKUP(D:D,'SHT0019074'!D:H,5,0)</f>
        <v>0.1422</v>
      </c>
      <c r="I13" s="10">
        <f t="shared" si="0"/>
        <v>0.2844</v>
      </c>
      <c r="J13" s="15">
        <v>45981</v>
      </c>
    </row>
    <row r="14" s="1" customFormat="1" ht="16.5" customHeight="1" spans="1:10">
      <c r="A14" s="6" t="s">
        <v>23</v>
      </c>
      <c r="B14" s="7" t="s">
        <v>55</v>
      </c>
      <c r="C14" s="7" t="s">
        <v>56</v>
      </c>
      <c r="D14" s="6" t="s">
        <v>87</v>
      </c>
      <c r="E14" s="6" t="s">
        <v>88</v>
      </c>
      <c r="F14" s="7" t="s">
        <v>89</v>
      </c>
      <c r="G14" s="8">
        <v>0.02</v>
      </c>
      <c r="H14" s="9">
        <f>VLOOKUP(D:D,'SHT0019074'!D:H,5,0)</f>
        <v>6.2128</v>
      </c>
      <c r="I14" s="10">
        <f t="shared" si="0"/>
        <v>0.124256</v>
      </c>
      <c r="J14" s="11">
        <v>45981</v>
      </c>
    </row>
    <row r="15" s="1" customFormat="1" ht="16.5" customHeight="1" spans="1:10">
      <c r="A15" s="12" t="s">
        <v>23</v>
      </c>
      <c r="B15" s="13" t="s">
        <v>55</v>
      </c>
      <c r="C15" s="13" t="s">
        <v>56</v>
      </c>
      <c r="D15" s="12" t="s">
        <v>90</v>
      </c>
      <c r="E15" s="12" t="s">
        <v>91</v>
      </c>
      <c r="F15" s="13" t="s">
        <v>92</v>
      </c>
      <c r="G15" s="14">
        <v>0.1</v>
      </c>
      <c r="H15" s="9">
        <f>VLOOKUP(D:D,'SHT0019074'!D:H,5,0)</f>
        <v>0.4035</v>
      </c>
      <c r="I15" s="10">
        <f t="shared" si="0"/>
        <v>0.04035</v>
      </c>
      <c r="J15" s="15">
        <v>45981</v>
      </c>
    </row>
    <row r="16" s="1" customFormat="1" ht="16.5" customHeight="1" spans="1:10">
      <c r="A16" s="6" t="s">
        <v>23</v>
      </c>
      <c r="B16" s="7" t="s">
        <v>55</v>
      </c>
      <c r="C16" s="7" t="s">
        <v>56</v>
      </c>
      <c r="D16" s="6" t="s">
        <v>138</v>
      </c>
      <c r="E16" s="6" t="s">
        <v>139</v>
      </c>
      <c r="F16" s="7" t="s">
        <v>140</v>
      </c>
      <c r="G16" s="8">
        <v>1</v>
      </c>
      <c r="H16" s="9">
        <f>VLOOKUP(D:D,'SHT0019074'!D:H,5,0)</f>
        <v>0.1862</v>
      </c>
      <c r="I16" s="10">
        <f t="shared" si="0"/>
        <v>0.1862</v>
      </c>
      <c r="J16" s="11">
        <v>45981</v>
      </c>
    </row>
    <row r="17" s="1" customFormat="1" ht="16.5" customHeight="1" spans="1:10">
      <c r="A17" s="12" t="s">
        <v>23</v>
      </c>
      <c r="B17" s="13" t="s">
        <v>55</v>
      </c>
      <c r="C17" s="13" t="s">
        <v>56</v>
      </c>
      <c r="D17" s="12" t="s">
        <v>93</v>
      </c>
      <c r="E17" s="12" t="s">
        <v>94</v>
      </c>
      <c r="F17" s="13" t="s">
        <v>95</v>
      </c>
      <c r="G17" s="14">
        <v>1</v>
      </c>
      <c r="H17" s="9">
        <f>VLOOKUP(D:D,'SHT0019074'!D:H,5,0)</f>
        <v>0.36</v>
      </c>
      <c r="I17" s="10">
        <f t="shared" si="0"/>
        <v>0.36</v>
      </c>
      <c r="J17" s="15">
        <v>45981</v>
      </c>
    </row>
    <row r="18" spans="1:10">
      <c r="I18" s="2">
        <f>SUM(I2:I17)</f>
        <v>27.4695921020416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workbookViewId="0">
      <selection activeCell="I18" sqref="I18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6.9090909090909" customWidth="1"/>
    <col min="6" max="6" width="10" customWidth="1"/>
    <col min="7" max="7" width="9.27272727272727" customWidth="1"/>
    <col min="8" max="9" width="7.72727272727273" style="2" customWidth="1"/>
    <col min="10" max="10" width="9" customWidth="1"/>
  </cols>
  <sheetData>
    <row r="1" s="1" customFormat="1" ht="12.5" spans="1:10">
      <c r="A1" s="3" t="s">
        <v>46</v>
      </c>
      <c r="B1" s="3" t="s">
        <v>47</v>
      </c>
      <c r="C1" s="3" t="s">
        <v>48</v>
      </c>
      <c r="D1" s="3" t="s">
        <v>49</v>
      </c>
      <c r="E1" s="3" t="s">
        <v>50</v>
      </c>
      <c r="F1" s="3" t="s">
        <v>50</v>
      </c>
      <c r="G1" s="4" t="s">
        <v>51</v>
      </c>
      <c r="H1" s="5" t="s">
        <v>52</v>
      </c>
      <c r="I1" s="5" t="s">
        <v>53</v>
      </c>
      <c r="J1" s="4" t="s">
        <v>54</v>
      </c>
    </row>
    <row r="2" s="1" customFormat="1" ht="16.5" customHeight="1" spans="1:10">
      <c r="A2" s="6" t="s">
        <v>25</v>
      </c>
      <c r="B2" s="7" t="s">
        <v>55</v>
      </c>
      <c r="C2" s="7" t="s">
        <v>56</v>
      </c>
      <c r="D2" s="6" t="s">
        <v>141</v>
      </c>
      <c r="E2" s="6" t="s">
        <v>142</v>
      </c>
      <c r="F2" s="7" t="s">
        <v>59</v>
      </c>
      <c r="G2" s="8">
        <v>1</v>
      </c>
      <c r="H2" s="9">
        <v>0.178</v>
      </c>
      <c r="I2" s="10">
        <f>H2*G2</f>
        <v>0.178</v>
      </c>
      <c r="J2" s="11">
        <v>45981</v>
      </c>
    </row>
    <row r="3" s="1" customFormat="1" ht="16.5" customHeight="1" spans="1:10">
      <c r="A3" s="12" t="s">
        <v>25</v>
      </c>
      <c r="B3" s="13" t="s">
        <v>55</v>
      </c>
      <c r="C3" s="13" t="s">
        <v>56</v>
      </c>
      <c r="D3" s="12" t="s">
        <v>132</v>
      </c>
      <c r="E3" s="12" t="s">
        <v>133</v>
      </c>
      <c r="F3" s="13" t="s">
        <v>134</v>
      </c>
      <c r="G3" s="14">
        <v>1</v>
      </c>
      <c r="H3" s="9">
        <v>0.05</v>
      </c>
      <c r="I3" s="10">
        <f t="shared" ref="I3:I20" si="0">H3*G3</f>
        <v>0.05</v>
      </c>
      <c r="J3" s="15">
        <v>45981</v>
      </c>
    </row>
    <row r="4" s="1" customFormat="1" ht="16.5" customHeight="1" spans="1:10">
      <c r="A4" s="6" t="s">
        <v>25</v>
      </c>
      <c r="B4" s="7" t="s">
        <v>55</v>
      </c>
      <c r="C4" s="7" t="s">
        <v>56</v>
      </c>
      <c r="D4" s="6" t="s">
        <v>143</v>
      </c>
      <c r="E4" s="6" t="s">
        <v>144</v>
      </c>
      <c r="F4" s="7" t="s">
        <v>145</v>
      </c>
      <c r="G4" s="8">
        <v>1</v>
      </c>
      <c r="H4" s="9">
        <v>0.04</v>
      </c>
      <c r="I4" s="10">
        <f t="shared" si="0"/>
        <v>0.04</v>
      </c>
      <c r="J4" s="11">
        <v>45981</v>
      </c>
    </row>
    <row r="5" s="1" customFormat="1" ht="16.5" customHeight="1" spans="1:10">
      <c r="A5" s="12" t="s">
        <v>25</v>
      </c>
      <c r="B5" s="13" t="s">
        <v>55</v>
      </c>
      <c r="C5" s="13" t="s">
        <v>56</v>
      </c>
      <c r="D5" s="12" t="s">
        <v>57</v>
      </c>
      <c r="E5" s="12" t="s">
        <v>58</v>
      </c>
      <c r="F5" s="13" t="s">
        <v>59</v>
      </c>
      <c r="G5" s="14">
        <v>0.05</v>
      </c>
      <c r="H5" s="9">
        <v>0.589</v>
      </c>
      <c r="I5" s="10">
        <f t="shared" si="0"/>
        <v>0.02945</v>
      </c>
      <c r="J5" s="15">
        <v>45981</v>
      </c>
    </row>
    <row r="6" s="1" customFormat="1" ht="16.5" customHeight="1" spans="1:10">
      <c r="A6" s="6" t="s">
        <v>25</v>
      </c>
      <c r="B6" s="7" t="s">
        <v>55</v>
      </c>
      <c r="C6" s="7" t="s">
        <v>56</v>
      </c>
      <c r="D6" s="6" t="s">
        <v>60</v>
      </c>
      <c r="E6" s="6" t="s">
        <v>61</v>
      </c>
      <c r="F6" s="7" t="s">
        <v>59</v>
      </c>
      <c r="G6" s="8">
        <v>0.69</v>
      </c>
      <c r="H6" s="9">
        <v>0.2831875</v>
      </c>
      <c r="I6" s="10">
        <f t="shared" si="0"/>
        <v>0.195399375</v>
      </c>
      <c r="J6" s="11">
        <v>45981</v>
      </c>
    </row>
    <row r="7" s="1" customFormat="1" ht="16.5" customHeight="1" spans="1:10">
      <c r="A7" s="12" t="s">
        <v>25</v>
      </c>
      <c r="B7" s="13" t="s">
        <v>55</v>
      </c>
      <c r="C7" s="13" t="s">
        <v>56</v>
      </c>
      <c r="D7" s="12" t="s">
        <v>146</v>
      </c>
      <c r="E7" s="12" t="s">
        <v>147</v>
      </c>
      <c r="F7" s="13" t="s">
        <v>148</v>
      </c>
      <c r="G7" s="14">
        <v>1</v>
      </c>
      <c r="H7" s="9">
        <v>1.254</v>
      </c>
      <c r="I7" s="10">
        <f t="shared" si="0"/>
        <v>1.254</v>
      </c>
      <c r="J7" s="15">
        <v>45981</v>
      </c>
    </row>
    <row r="8" s="1" customFormat="1" ht="16.5" customHeight="1" spans="1:10">
      <c r="A8" s="6" t="s">
        <v>25</v>
      </c>
      <c r="B8" s="7" t="s">
        <v>55</v>
      </c>
      <c r="C8" s="7" t="s">
        <v>56</v>
      </c>
      <c r="D8" s="6" t="s">
        <v>135</v>
      </c>
      <c r="E8" s="6" t="s">
        <v>136</v>
      </c>
      <c r="F8" s="7" t="s">
        <v>137</v>
      </c>
      <c r="G8" s="8">
        <v>1</v>
      </c>
      <c r="H8" s="9">
        <v>0.288584692439863</v>
      </c>
      <c r="I8" s="10">
        <f t="shared" si="0"/>
        <v>0.288584692439863</v>
      </c>
      <c r="J8" s="11">
        <v>45981</v>
      </c>
    </row>
    <row r="9" s="1" customFormat="1" ht="16.5" customHeight="1" spans="1:10">
      <c r="A9" s="12" t="s">
        <v>25</v>
      </c>
      <c r="B9" s="13" t="s">
        <v>55</v>
      </c>
      <c r="C9" s="13" t="s">
        <v>56</v>
      </c>
      <c r="D9" s="12" t="s">
        <v>62</v>
      </c>
      <c r="E9" s="12" t="s">
        <v>63</v>
      </c>
      <c r="F9" s="13" t="s">
        <v>64</v>
      </c>
      <c r="G9" s="14">
        <v>3</v>
      </c>
      <c r="H9" s="9">
        <v>0.120565034394672</v>
      </c>
      <c r="I9" s="10">
        <f t="shared" si="0"/>
        <v>0.361695103184016</v>
      </c>
      <c r="J9" s="15">
        <v>45981</v>
      </c>
    </row>
    <row r="10" s="1" customFormat="1" ht="16.5" customHeight="1" spans="1:10">
      <c r="A10" s="6" t="s">
        <v>25</v>
      </c>
      <c r="B10" s="7" t="s">
        <v>55</v>
      </c>
      <c r="C10" s="7" t="s">
        <v>56</v>
      </c>
      <c r="D10" s="6" t="s">
        <v>65</v>
      </c>
      <c r="E10" s="6" t="s">
        <v>66</v>
      </c>
      <c r="F10" s="7" t="s">
        <v>59</v>
      </c>
      <c r="G10" s="8">
        <v>1</v>
      </c>
      <c r="H10" s="9">
        <v>0.372943271008403</v>
      </c>
      <c r="I10" s="10">
        <f t="shared" si="0"/>
        <v>0.372943271008403</v>
      </c>
      <c r="J10" s="11">
        <v>45981</v>
      </c>
    </row>
    <row r="11" s="1" customFormat="1" ht="16.5" customHeight="1" spans="1:10">
      <c r="A11" s="12" t="s">
        <v>25</v>
      </c>
      <c r="B11" s="13" t="s">
        <v>55</v>
      </c>
      <c r="C11" s="13" t="s">
        <v>56</v>
      </c>
      <c r="D11" s="12" t="s">
        <v>67</v>
      </c>
      <c r="E11" s="12" t="s">
        <v>68</v>
      </c>
      <c r="F11" s="13" t="s">
        <v>59</v>
      </c>
      <c r="G11" s="14">
        <v>1</v>
      </c>
      <c r="H11" s="9">
        <v>0.779</v>
      </c>
      <c r="I11" s="10">
        <f t="shared" si="0"/>
        <v>0.779</v>
      </c>
      <c r="J11" s="15">
        <v>45981</v>
      </c>
    </row>
    <row r="12" s="1" customFormat="1" ht="16.5" customHeight="1" spans="1:10">
      <c r="A12" s="6" t="s">
        <v>25</v>
      </c>
      <c r="B12" s="7" t="s">
        <v>55</v>
      </c>
      <c r="C12" s="7" t="s">
        <v>56</v>
      </c>
      <c r="D12" s="6" t="s">
        <v>71</v>
      </c>
      <c r="E12" s="6" t="s">
        <v>72</v>
      </c>
      <c r="F12" s="7" t="s">
        <v>73</v>
      </c>
      <c r="G12" s="8">
        <v>0.95</v>
      </c>
      <c r="H12" s="9">
        <v>1.7257</v>
      </c>
      <c r="I12" s="10">
        <f t="shared" si="0"/>
        <v>1.639415</v>
      </c>
      <c r="J12" s="11">
        <v>45981</v>
      </c>
    </row>
    <row r="13" s="1" customFormat="1" ht="16.5" customHeight="1" spans="1:10">
      <c r="A13" s="12" t="s">
        <v>25</v>
      </c>
      <c r="B13" s="13" t="s">
        <v>55</v>
      </c>
      <c r="C13" s="13" t="s">
        <v>56</v>
      </c>
      <c r="D13" s="12" t="s">
        <v>74</v>
      </c>
      <c r="E13" s="12" t="s">
        <v>75</v>
      </c>
      <c r="F13" s="13" t="s">
        <v>76</v>
      </c>
      <c r="G13" s="14">
        <v>1.63</v>
      </c>
      <c r="H13" s="9">
        <v>1.6814</v>
      </c>
      <c r="I13" s="10">
        <f t="shared" si="0"/>
        <v>2.740682</v>
      </c>
      <c r="J13" s="15">
        <v>45981</v>
      </c>
    </row>
    <row r="14" s="1" customFormat="1" ht="16.5" customHeight="1" spans="1:10">
      <c r="A14" s="6" t="s">
        <v>25</v>
      </c>
      <c r="B14" s="7" t="s">
        <v>55</v>
      </c>
      <c r="C14" s="7" t="s">
        <v>56</v>
      </c>
      <c r="D14" s="6" t="s">
        <v>77</v>
      </c>
      <c r="E14" s="6" t="s">
        <v>78</v>
      </c>
      <c r="F14" s="7" t="s">
        <v>59</v>
      </c>
      <c r="G14" s="8">
        <v>1</v>
      </c>
      <c r="H14" s="9">
        <v>0.22</v>
      </c>
      <c r="I14" s="10">
        <f t="shared" si="0"/>
        <v>0.22</v>
      </c>
      <c r="J14" s="11">
        <v>45981</v>
      </c>
    </row>
    <row r="15" s="1" customFormat="1" ht="16.5" customHeight="1" spans="1:10">
      <c r="A15" s="12" t="s">
        <v>25</v>
      </c>
      <c r="B15" s="13" t="s">
        <v>55</v>
      </c>
      <c r="C15" s="13" t="s">
        <v>56</v>
      </c>
      <c r="D15" s="12" t="s">
        <v>79</v>
      </c>
      <c r="E15" s="12" t="s">
        <v>80</v>
      </c>
      <c r="F15" s="13" t="s">
        <v>59</v>
      </c>
      <c r="G15" s="14">
        <v>1</v>
      </c>
      <c r="H15" s="9">
        <v>1.05755528846154</v>
      </c>
      <c r="I15" s="10">
        <f t="shared" si="0"/>
        <v>1.05755528846154</v>
      </c>
      <c r="J15" s="15">
        <v>45981</v>
      </c>
    </row>
    <row r="16" s="1" customFormat="1" ht="16.5" customHeight="1" spans="1:10">
      <c r="A16" s="6" t="s">
        <v>25</v>
      </c>
      <c r="B16" s="7" t="s">
        <v>55</v>
      </c>
      <c r="C16" s="7" t="s">
        <v>56</v>
      </c>
      <c r="D16" s="6" t="s">
        <v>81</v>
      </c>
      <c r="E16" s="6" t="s">
        <v>82</v>
      </c>
      <c r="F16" s="7" t="s">
        <v>83</v>
      </c>
      <c r="G16" s="8">
        <v>1</v>
      </c>
      <c r="H16" s="9">
        <v>20.0285612813425</v>
      </c>
      <c r="I16" s="10">
        <f t="shared" si="0"/>
        <v>20.0285612813425</v>
      </c>
      <c r="J16" s="11">
        <v>45981</v>
      </c>
    </row>
    <row r="17" s="1" customFormat="1" ht="16.5" customHeight="1" spans="1:10">
      <c r="A17" s="12" t="s">
        <v>25</v>
      </c>
      <c r="B17" s="13" t="s">
        <v>55</v>
      </c>
      <c r="C17" s="13" t="s">
        <v>56</v>
      </c>
      <c r="D17" s="12" t="s">
        <v>84</v>
      </c>
      <c r="E17" s="12" t="s">
        <v>85</v>
      </c>
      <c r="F17" s="13" t="s">
        <v>86</v>
      </c>
      <c r="G17" s="14">
        <v>2</v>
      </c>
      <c r="H17" s="9">
        <v>0.1422</v>
      </c>
      <c r="I17" s="10">
        <f t="shared" si="0"/>
        <v>0.2844</v>
      </c>
      <c r="J17" s="15">
        <v>45981</v>
      </c>
    </row>
    <row r="18" s="1" customFormat="1" ht="16.5" customHeight="1" spans="1:10">
      <c r="A18" s="6" t="s">
        <v>25</v>
      </c>
      <c r="B18" s="7" t="s">
        <v>55</v>
      </c>
      <c r="C18" s="7" t="s">
        <v>56</v>
      </c>
      <c r="D18" s="6" t="s">
        <v>87</v>
      </c>
      <c r="E18" s="6" t="s">
        <v>88</v>
      </c>
      <c r="F18" s="7" t="s">
        <v>89</v>
      </c>
      <c r="G18" s="8">
        <v>0.02</v>
      </c>
      <c r="H18" s="9">
        <v>6.2128</v>
      </c>
      <c r="I18" s="10">
        <f t="shared" si="0"/>
        <v>0.124256</v>
      </c>
      <c r="J18" s="11">
        <v>45981</v>
      </c>
    </row>
    <row r="19" s="1" customFormat="1" ht="16.5" customHeight="1" spans="1:10">
      <c r="A19" s="12" t="s">
        <v>25</v>
      </c>
      <c r="B19" s="13" t="s">
        <v>55</v>
      </c>
      <c r="C19" s="13" t="s">
        <v>56</v>
      </c>
      <c r="D19" s="12" t="s">
        <v>90</v>
      </c>
      <c r="E19" s="12" t="s">
        <v>91</v>
      </c>
      <c r="F19" s="13" t="s">
        <v>92</v>
      </c>
      <c r="G19" s="14">
        <v>0.1</v>
      </c>
      <c r="H19" s="9">
        <v>0.4035</v>
      </c>
      <c r="I19" s="10">
        <f t="shared" si="0"/>
        <v>0.04035</v>
      </c>
      <c r="J19" s="15">
        <v>45981</v>
      </c>
    </row>
    <row r="20" s="1" customFormat="1" ht="16.5" customHeight="1" spans="1:10">
      <c r="A20" s="6" t="s">
        <v>25</v>
      </c>
      <c r="B20" s="7" t="s">
        <v>55</v>
      </c>
      <c r="C20" s="7" t="s">
        <v>56</v>
      </c>
      <c r="D20" s="6" t="s">
        <v>149</v>
      </c>
      <c r="E20" s="6" t="s">
        <v>150</v>
      </c>
      <c r="F20" s="7" t="s">
        <v>151</v>
      </c>
      <c r="G20" s="8">
        <v>1</v>
      </c>
      <c r="H20" s="9">
        <v>0.32</v>
      </c>
      <c r="I20" s="10">
        <f t="shared" si="0"/>
        <v>0.32</v>
      </c>
      <c r="J20" s="11">
        <v>45981</v>
      </c>
    </row>
    <row r="21" spans="1:10">
      <c r="H21" s="9"/>
      <c r="I21" s="2">
        <f>SUM(I2:I20)</f>
        <v>30.0042920114363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selection activeCell="I18" sqref="I18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6.9090909090909" customWidth="1"/>
    <col min="6" max="6" width="10" customWidth="1"/>
    <col min="7" max="7" width="9.27272727272727" customWidth="1"/>
    <col min="8" max="9" width="7.72727272727273" style="2" customWidth="1"/>
    <col min="10" max="10" width="9" customWidth="1"/>
  </cols>
  <sheetData>
    <row r="1" s="1" customFormat="1" ht="12.5" spans="1:10">
      <c r="A1" s="3" t="s">
        <v>46</v>
      </c>
      <c r="B1" s="3" t="s">
        <v>47</v>
      </c>
      <c r="C1" s="3" t="s">
        <v>48</v>
      </c>
      <c r="D1" s="3" t="s">
        <v>49</v>
      </c>
      <c r="E1" s="3" t="s">
        <v>50</v>
      </c>
      <c r="F1" s="3" t="s">
        <v>50</v>
      </c>
      <c r="G1" s="4" t="s">
        <v>51</v>
      </c>
      <c r="H1" s="5" t="s">
        <v>52</v>
      </c>
      <c r="I1" s="5" t="s">
        <v>53</v>
      </c>
      <c r="J1" s="4" t="s">
        <v>54</v>
      </c>
    </row>
    <row r="2" s="1" customFormat="1" ht="16.5" customHeight="1" spans="1:10">
      <c r="A2" s="6" t="s">
        <v>27</v>
      </c>
      <c r="B2" s="7" t="s">
        <v>55</v>
      </c>
      <c r="C2" s="7" t="s">
        <v>56</v>
      </c>
      <c r="D2" s="6" t="s">
        <v>132</v>
      </c>
      <c r="E2" s="6" t="s">
        <v>133</v>
      </c>
      <c r="F2" s="7" t="s">
        <v>134</v>
      </c>
      <c r="G2" s="8">
        <v>1</v>
      </c>
      <c r="H2" s="9">
        <f>VLOOKUP(D:D,'SHT0019076'!D:H,5,0)</f>
        <v>0.05</v>
      </c>
      <c r="I2" s="10">
        <f>H2*G2</f>
        <v>0.05</v>
      </c>
      <c r="J2" s="11">
        <v>45981</v>
      </c>
    </row>
    <row r="3" s="1" customFormat="1" ht="16.5" customHeight="1" spans="1:10">
      <c r="A3" s="12" t="s">
        <v>27</v>
      </c>
      <c r="B3" s="13" t="s">
        <v>55</v>
      </c>
      <c r="C3" s="13" t="s">
        <v>56</v>
      </c>
      <c r="D3" s="12" t="s">
        <v>57</v>
      </c>
      <c r="E3" s="12" t="s">
        <v>58</v>
      </c>
      <c r="F3" s="13" t="s">
        <v>59</v>
      </c>
      <c r="G3" s="14">
        <v>0.05</v>
      </c>
      <c r="H3" s="9">
        <f>VLOOKUP(D:D,'SHT0019076'!D:H,5,0)</f>
        <v>0.589</v>
      </c>
      <c r="I3" s="10">
        <f t="shared" ref="I3:I17" si="0">H3*G3</f>
        <v>0.02945</v>
      </c>
      <c r="J3" s="15">
        <v>45981</v>
      </c>
    </row>
    <row r="4" s="1" customFormat="1" ht="16.5" customHeight="1" spans="1:10">
      <c r="A4" s="6" t="s">
        <v>27</v>
      </c>
      <c r="B4" s="7" t="s">
        <v>55</v>
      </c>
      <c r="C4" s="7" t="s">
        <v>56</v>
      </c>
      <c r="D4" s="6" t="s">
        <v>60</v>
      </c>
      <c r="E4" s="6" t="s">
        <v>61</v>
      </c>
      <c r="F4" s="7" t="s">
        <v>59</v>
      </c>
      <c r="G4" s="8">
        <v>0.56</v>
      </c>
      <c r="H4" s="9">
        <f>VLOOKUP(D:D,'SHT0019076'!D:H,5,0)</f>
        <v>0.2831875</v>
      </c>
      <c r="I4" s="10">
        <f t="shared" si="0"/>
        <v>0.158585</v>
      </c>
      <c r="J4" s="11">
        <v>45981</v>
      </c>
    </row>
    <row r="5" s="1" customFormat="1" ht="16.5" customHeight="1" spans="1:10">
      <c r="A5" s="12" t="s">
        <v>27</v>
      </c>
      <c r="B5" s="13" t="s">
        <v>55</v>
      </c>
      <c r="C5" s="13" t="s">
        <v>56</v>
      </c>
      <c r="D5" s="12" t="s">
        <v>135</v>
      </c>
      <c r="E5" s="12" t="s">
        <v>136</v>
      </c>
      <c r="F5" s="13" t="s">
        <v>137</v>
      </c>
      <c r="G5" s="14">
        <v>1</v>
      </c>
      <c r="H5" s="9">
        <f>VLOOKUP(D:D,'SHT0019076'!D:H,5,0)</f>
        <v>0.288584692439863</v>
      </c>
      <c r="I5" s="10">
        <f t="shared" si="0"/>
        <v>0.288584692439863</v>
      </c>
      <c r="J5" s="15">
        <v>45981</v>
      </c>
    </row>
    <row r="6" s="1" customFormat="1" ht="16.5" customHeight="1" spans="1:10">
      <c r="A6" s="6" t="s">
        <v>27</v>
      </c>
      <c r="B6" s="7" t="s">
        <v>55</v>
      </c>
      <c r="C6" s="7" t="s">
        <v>56</v>
      </c>
      <c r="D6" s="6" t="s">
        <v>62</v>
      </c>
      <c r="E6" s="6" t="s">
        <v>63</v>
      </c>
      <c r="F6" s="7" t="s">
        <v>64</v>
      </c>
      <c r="G6" s="8">
        <v>3</v>
      </c>
      <c r="H6" s="9">
        <f>VLOOKUP(D:D,'SHT0019076'!D:H,5,0)</f>
        <v>0.120565034394672</v>
      </c>
      <c r="I6" s="10">
        <f t="shared" si="0"/>
        <v>0.361695103184016</v>
      </c>
      <c r="J6" s="11">
        <v>45981</v>
      </c>
    </row>
    <row r="7" s="1" customFormat="1" ht="16.5" customHeight="1" spans="1:10">
      <c r="A7" s="12" t="s">
        <v>27</v>
      </c>
      <c r="B7" s="13" t="s">
        <v>55</v>
      </c>
      <c r="C7" s="13" t="s">
        <v>56</v>
      </c>
      <c r="D7" s="12" t="s">
        <v>65</v>
      </c>
      <c r="E7" s="12" t="s">
        <v>66</v>
      </c>
      <c r="F7" s="13" t="s">
        <v>59</v>
      </c>
      <c r="G7" s="14">
        <v>1</v>
      </c>
      <c r="H7" s="9">
        <f>VLOOKUP(D:D,'SHT0019076'!D:H,5,0)</f>
        <v>0.372943271008403</v>
      </c>
      <c r="I7" s="10">
        <f t="shared" si="0"/>
        <v>0.372943271008403</v>
      </c>
      <c r="J7" s="15">
        <v>45981</v>
      </c>
    </row>
    <row r="8" s="1" customFormat="1" ht="16.5" customHeight="1" spans="1:10">
      <c r="A8" s="6" t="s">
        <v>27</v>
      </c>
      <c r="B8" s="7" t="s">
        <v>55</v>
      </c>
      <c r="C8" s="7" t="s">
        <v>56</v>
      </c>
      <c r="D8" s="6" t="s">
        <v>67</v>
      </c>
      <c r="E8" s="6" t="s">
        <v>68</v>
      </c>
      <c r="F8" s="7" t="s">
        <v>59</v>
      </c>
      <c r="G8" s="8">
        <v>1</v>
      </c>
      <c r="H8" s="9">
        <f>VLOOKUP(D:D,'SHT0019076'!D:H,5,0)</f>
        <v>0.779</v>
      </c>
      <c r="I8" s="10">
        <f t="shared" si="0"/>
        <v>0.779</v>
      </c>
      <c r="J8" s="11">
        <v>45981</v>
      </c>
    </row>
    <row r="9" s="1" customFormat="1" ht="16.5" customHeight="1" spans="1:10">
      <c r="A9" s="12" t="s">
        <v>27</v>
      </c>
      <c r="B9" s="13" t="s">
        <v>55</v>
      </c>
      <c r="C9" s="13" t="s">
        <v>56</v>
      </c>
      <c r="D9" s="12" t="s">
        <v>71</v>
      </c>
      <c r="E9" s="12" t="s">
        <v>72</v>
      </c>
      <c r="F9" s="13" t="s">
        <v>73</v>
      </c>
      <c r="G9" s="14">
        <v>0.95</v>
      </c>
      <c r="H9" s="9">
        <f>VLOOKUP(D:D,'SHT0019076'!D:H,5,0)</f>
        <v>1.7257</v>
      </c>
      <c r="I9" s="10">
        <f t="shared" si="0"/>
        <v>1.639415</v>
      </c>
      <c r="J9" s="15">
        <v>45981</v>
      </c>
    </row>
    <row r="10" s="1" customFormat="1" ht="16.5" customHeight="1" spans="1:10">
      <c r="A10" s="6" t="s">
        <v>27</v>
      </c>
      <c r="B10" s="7" t="s">
        <v>55</v>
      </c>
      <c r="C10" s="7" t="s">
        <v>56</v>
      </c>
      <c r="D10" s="6" t="s">
        <v>74</v>
      </c>
      <c r="E10" s="6" t="s">
        <v>75</v>
      </c>
      <c r="F10" s="7" t="s">
        <v>76</v>
      </c>
      <c r="G10" s="8">
        <v>1.53</v>
      </c>
      <c r="H10" s="9">
        <f>VLOOKUP(D:D,'SHT0019076'!D:H,5,0)</f>
        <v>1.6814</v>
      </c>
      <c r="I10" s="10">
        <f t="shared" si="0"/>
        <v>2.572542</v>
      </c>
      <c r="J10" s="11">
        <v>45981</v>
      </c>
    </row>
    <row r="11" s="1" customFormat="1" ht="16.5" customHeight="1" spans="1:10">
      <c r="A11" s="12" t="s">
        <v>27</v>
      </c>
      <c r="B11" s="13" t="s">
        <v>55</v>
      </c>
      <c r="C11" s="13" t="s">
        <v>56</v>
      </c>
      <c r="D11" s="12" t="s">
        <v>77</v>
      </c>
      <c r="E11" s="12" t="s">
        <v>78</v>
      </c>
      <c r="F11" s="13" t="s">
        <v>59</v>
      </c>
      <c r="G11" s="14">
        <v>1</v>
      </c>
      <c r="H11" s="9">
        <f>VLOOKUP(D:D,'SHT0019076'!D:H,5,0)</f>
        <v>0.22</v>
      </c>
      <c r="I11" s="10">
        <f t="shared" si="0"/>
        <v>0.22</v>
      </c>
      <c r="J11" s="15">
        <v>45981</v>
      </c>
    </row>
    <row r="12" s="1" customFormat="1" ht="16.5" customHeight="1" spans="1:10">
      <c r="A12" s="6" t="s">
        <v>27</v>
      </c>
      <c r="B12" s="7" t="s">
        <v>55</v>
      </c>
      <c r="C12" s="7" t="s">
        <v>56</v>
      </c>
      <c r="D12" s="6" t="s">
        <v>79</v>
      </c>
      <c r="E12" s="6" t="s">
        <v>80</v>
      </c>
      <c r="F12" s="7" t="s">
        <v>59</v>
      </c>
      <c r="G12" s="8">
        <v>1</v>
      </c>
      <c r="H12" s="9">
        <f>VLOOKUP(D:D,'SHT0019076'!D:H,5,0)</f>
        <v>1.05755528846154</v>
      </c>
      <c r="I12" s="10">
        <f t="shared" si="0"/>
        <v>1.05755528846154</v>
      </c>
      <c r="J12" s="11">
        <v>45981</v>
      </c>
    </row>
    <row r="13" s="1" customFormat="1" ht="16.5" customHeight="1" spans="1:10">
      <c r="A13" s="12" t="s">
        <v>27</v>
      </c>
      <c r="B13" s="13" t="s">
        <v>55</v>
      </c>
      <c r="C13" s="13" t="s">
        <v>56</v>
      </c>
      <c r="D13" s="12" t="s">
        <v>81</v>
      </c>
      <c r="E13" s="12" t="s">
        <v>82</v>
      </c>
      <c r="F13" s="13" t="s">
        <v>83</v>
      </c>
      <c r="G13" s="14">
        <v>1</v>
      </c>
      <c r="H13" s="9">
        <f>VLOOKUP(D:D,'SHT0019076'!D:H,5,0)</f>
        <v>20.0285612813425</v>
      </c>
      <c r="I13" s="10">
        <f t="shared" si="0"/>
        <v>20.0285612813425</v>
      </c>
      <c r="J13" s="15">
        <v>45981</v>
      </c>
    </row>
    <row r="14" s="1" customFormat="1" ht="16.5" customHeight="1" spans="1:10">
      <c r="A14" s="6" t="s">
        <v>27</v>
      </c>
      <c r="B14" s="7" t="s">
        <v>55</v>
      </c>
      <c r="C14" s="7" t="s">
        <v>56</v>
      </c>
      <c r="D14" s="6" t="s">
        <v>84</v>
      </c>
      <c r="E14" s="6" t="s">
        <v>85</v>
      </c>
      <c r="F14" s="7" t="s">
        <v>86</v>
      </c>
      <c r="G14" s="8">
        <v>2</v>
      </c>
      <c r="H14" s="9">
        <f>VLOOKUP(D:D,'SHT0019076'!D:H,5,0)</f>
        <v>0.1422</v>
      </c>
      <c r="I14" s="10">
        <f t="shared" si="0"/>
        <v>0.2844</v>
      </c>
      <c r="J14" s="11">
        <v>45981</v>
      </c>
    </row>
    <row r="15" s="1" customFormat="1" ht="16.5" customHeight="1" spans="1:10">
      <c r="A15" s="12" t="s">
        <v>27</v>
      </c>
      <c r="B15" s="13" t="s">
        <v>55</v>
      </c>
      <c r="C15" s="13" t="s">
        <v>56</v>
      </c>
      <c r="D15" s="12" t="s">
        <v>87</v>
      </c>
      <c r="E15" s="12" t="s">
        <v>88</v>
      </c>
      <c r="F15" s="13" t="s">
        <v>89</v>
      </c>
      <c r="G15" s="14">
        <v>0.02</v>
      </c>
      <c r="H15" s="9">
        <f>VLOOKUP(D:D,'SHT0019076'!D:H,5,0)</f>
        <v>6.2128</v>
      </c>
      <c r="I15" s="10">
        <f t="shared" si="0"/>
        <v>0.124256</v>
      </c>
      <c r="J15" s="15">
        <v>45981</v>
      </c>
    </row>
    <row r="16" s="1" customFormat="1" ht="16.5" customHeight="1" spans="1:10">
      <c r="A16" s="6" t="s">
        <v>27</v>
      </c>
      <c r="B16" s="7" t="s">
        <v>55</v>
      </c>
      <c r="C16" s="7" t="s">
        <v>56</v>
      </c>
      <c r="D16" s="6" t="s">
        <v>90</v>
      </c>
      <c r="E16" s="6" t="s">
        <v>91</v>
      </c>
      <c r="F16" s="7" t="s">
        <v>92</v>
      </c>
      <c r="G16" s="8">
        <v>0.1</v>
      </c>
      <c r="H16" s="9">
        <f>VLOOKUP(D:D,'SHT0019076'!D:H,5,0)</f>
        <v>0.4035</v>
      </c>
      <c r="I16" s="10">
        <f t="shared" si="0"/>
        <v>0.04035</v>
      </c>
      <c r="J16" s="11">
        <v>45981</v>
      </c>
    </row>
    <row r="17" s="1" customFormat="1" ht="16.5" customHeight="1" spans="1:10">
      <c r="A17" s="12" t="s">
        <v>27</v>
      </c>
      <c r="B17" s="13" t="s">
        <v>55</v>
      </c>
      <c r="C17" s="13" t="s">
        <v>56</v>
      </c>
      <c r="D17" s="12" t="s">
        <v>149</v>
      </c>
      <c r="E17" s="12" t="s">
        <v>150</v>
      </c>
      <c r="F17" s="13" t="s">
        <v>151</v>
      </c>
      <c r="G17" s="14">
        <v>1</v>
      </c>
      <c r="H17" s="9">
        <f>VLOOKUP(D:D,'SHT0019076'!D:H,5,0)</f>
        <v>0.32</v>
      </c>
      <c r="I17" s="10">
        <f t="shared" si="0"/>
        <v>0.32</v>
      </c>
      <c r="J17" s="15">
        <v>45981</v>
      </c>
    </row>
    <row r="18" spans="1:10">
      <c r="I18" s="2">
        <f>SUM(I2:I17)</f>
        <v>28.3273376364363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selection activeCell="I18" sqref="I18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6.9090909090909" customWidth="1"/>
    <col min="6" max="6" width="10" customWidth="1"/>
    <col min="7" max="7" width="9.27272727272727" customWidth="1"/>
    <col min="8" max="9" width="7.72727272727273" style="2" customWidth="1"/>
    <col min="10" max="10" width="9" customWidth="1"/>
  </cols>
  <sheetData>
    <row r="1" s="1" customFormat="1" ht="12.5" spans="1:10">
      <c r="A1" s="3" t="s">
        <v>46</v>
      </c>
      <c r="B1" s="3" t="s">
        <v>47</v>
      </c>
      <c r="C1" s="3" t="s">
        <v>48</v>
      </c>
      <c r="D1" s="3" t="s">
        <v>49</v>
      </c>
      <c r="E1" s="3" t="s">
        <v>50</v>
      </c>
      <c r="F1" s="3" t="s">
        <v>50</v>
      </c>
      <c r="G1" s="4" t="s">
        <v>51</v>
      </c>
      <c r="H1" s="5" t="s">
        <v>52</v>
      </c>
      <c r="I1" s="5" t="s">
        <v>53</v>
      </c>
      <c r="J1" s="4" t="s">
        <v>54</v>
      </c>
    </row>
    <row r="2" s="1" customFormat="1" ht="16.5" customHeight="1" spans="1:10">
      <c r="A2" s="6" t="s">
        <v>29</v>
      </c>
      <c r="B2" s="7" t="s">
        <v>55</v>
      </c>
      <c r="C2" s="7" t="s">
        <v>56</v>
      </c>
      <c r="D2" s="6" t="s">
        <v>132</v>
      </c>
      <c r="E2" s="6" t="s">
        <v>133</v>
      </c>
      <c r="F2" s="7" t="s">
        <v>134</v>
      </c>
      <c r="G2" s="8">
        <v>1</v>
      </c>
      <c r="H2" s="9">
        <f>VLOOKUP(D:D,'SHT0019077'!D:H,5,0)</f>
        <v>0.05</v>
      </c>
      <c r="I2" s="10">
        <f>H2*G2</f>
        <v>0.05</v>
      </c>
      <c r="J2" s="11">
        <v>45981</v>
      </c>
    </row>
    <row r="3" s="1" customFormat="1" ht="16.5" customHeight="1" spans="1:10">
      <c r="A3" s="12" t="s">
        <v>29</v>
      </c>
      <c r="B3" s="13" t="s">
        <v>55</v>
      </c>
      <c r="C3" s="13" t="s">
        <v>56</v>
      </c>
      <c r="D3" s="12" t="s">
        <v>57</v>
      </c>
      <c r="E3" s="12" t="s">
        <v>58</v>
      </c>
      <c r="F3" s="13" t="s">
        <v>59</v>
      </c>
      <c r="G3" s="14">
        <v>0.05</v>
      </c>
      <c r="H3" s="9">
        <f>VLOOKUP(D:D,'SHT0019077'!D:H,5,0)</f>
        <v>0.589</v>
      </c>
      <c r="I3" s="10">
        <f t="shared" ref="I3:I18" si="0">H3*G3</f>
        <v>0.02945</v>
      </c>
      <c r="J3" s="15">
        <v>45981</v>
      </c>
    </row>
    <row r="4" s="1" customFormat="1" ht="16.5" customHeight="1" spans="1:10">
      <c r="A4" s="6" t="s">
        <v>29</v>
      </c>
      <c r="B4" s="7" t="s">
        <v>55</v>
      </c>
      <c r="C4" s="7" t="s">
        <v>56</v>
      </c>
      <c r="D4" s="6" t="s">
        <v>60</v>
      </c>
      <c r="E4" s="6" t="s">
        <v>61</v>
      </c>
      <c r="F4" s="7" t="s">
        <v>59</v>
      </c>
      <c r="G4" s="8">
        <v>0.35</v>
      </c>
      <c r="H4" s="9">
        <f>VLOOKUP(D:D,'SHT0019077'!D:H,5,0)</f>
        <v>0.2831875</v>
      </c>
      <c r="I4" s="10">
        <f t="shared" si="0"/>
        <v>0.099115625</v>
      </c>
      <c r="J4" s="11">
        <v>45981</v>
      </c>
    </row>
    <row r="5" s="1" customFormat="1" ht="16.5" customHeight="1" spans="1:10">
      <c r="A5" s="12" t="s">
        <v>29</v>
      </c>
      <c r="B5" s="13" t="s">
        <v>55</v>
      </c>
      <c r="C5" s="13" t="s">
        <v>56</v>
      </c>
      <c r="D5" s="12" t="s">
        <v>135</v>
      </c>
      <c r="E5" s="12" t="s">
        <v>136</v>
      </c>
      <c r="F5" s="13" t="s">
        <v>137</v>
      </c>
      <c r="G5" s="14">
        <v>1</v>
      </c>
      <c r="H5" s="9">
        <f>VLOOKUP(D:D,'SHT0019077'!D:H,5,0)</f>
        <v>0.288584692439863</v>
      </c>
      <c r="I5" s="10">
        <f t="shared" si="0"/>
        <v>0.288584692439863</v>
      </c>
      <c r="J5" s="15">
        <v>45981</v>
      </c>
    </row>
    <row r="6" s="1" customFormat="1" ht="16.5" customHeight="1" spans="1:10">
      <c r="A6" s="6" t="s">
        <v>29</v>
      </c>
      <c r="B6" s="7" t="s">
        <v>55</v>
      </c>
      <c r="C6" s="7" t="s">
        <v>56</v>
      </c>
      <c r="D6" s="6" t="s">
        <v>62</v>
      </c>
      <c r="E6" s="6" t="s">
        <v>63</v>
      </c>
      <c r="F6" s="7" t="s">
        <v>64</v>
      </c>
      <c r="G6" s="8">
        <v>3</v>
      </c>
      <c r="H6" s="9">
        <f>VLOOKUP(D:D,'SHT0019077'!D:H,5,0)</f>
        <v>0.120565034394672</v>
      </c>
      <c r="I6" s="10">
        <f t="shared" si="0"/>
        <v>0.361695103184016</v>
      </c>
      <c r="J6" s="11">
        <v>45981</v>
      </c>
    </row>
    <row r="7" s="1" customFormat="1" ht="16.5" customHeight="1" spans="1:10">
      <c r="A7" s="12" t="s">
        <v>29</v>
      </c>
      <c r="B7" s="13" t="s">
        <v>55</v>
      </c>
      <c r="C7" s="13" t="s">
        <v>56</v>
      </c>
      <c r="D7" s="12" t="s">
        <v>152</v>
      </c>
      <c r="E7" s="12" t="s">
        <v>153</v>
      </c>
      <c r="F7" s="13" t="s">
        <v>154</v>
      </c>
      <c r="G7" s="14">
        <v>1</v>
      </c>
      <c r="H7" s="9">
        <v>1.43</v>
      </c>
      <c r="I7" s="10">
        <f t="shared" si="0"/>
        <v>1.43</v>
      </c>
      <c r="J7" s="15">
        <v>45981</v>
      </c>
    </row>
    <row r="8" s="1" customFormat="1" ht="16.5" customHeight="1" spans="1:10">
      <c r="A8" s="6" t="s">
        <v>29</v>
      </c>
      <c r="B8" s="7" t="s">
        <v>55</v>
      </c>
      <c r="C8" s="7" t="s">
        <v>56</v>
      </c>
      <c r="D8" s="6" t="s">
        <v>65</v>
      </c>
      <c r="E8" s="6" t="s">
        <v>66</v>
      </c>
      <c r="F8" s="7" t="s">
        <v>59</v>
      </c>
      <c r="G8" s="8">
        <v>1</v>
      </c>
      <c r="H8" s="9">
        <f>VLOOKUP(D:D,'SHT0019077'!D:H,5,0)</f>
        <v>0.372943271008403</v>
      </c>
      <c r="I8" s="10">
        <f t="shared" si="0"/>
        <v>0.372943271008403</v>
      </c>
      <c r="J8" s="11">
        <v>45981</v>
      </c>
    </row>
    <row r="9" s="1" customFormat="1" ht="16.5" customHeight="1" spans="1:10">
      <c r="A9" s="12" t="s">
        <v>29</v>
      </c>
      <c r="B9" s="13" t="s">
        <v>55</v>
      </c>
      <c r="C9" s="13" t="s">
        <v>56</v>
      </c>
      <c r="D9" s="12" t="s">
        <v>67</v>
      </c>
      <c r="E9" s="12" t="s">
        <v>68</v>
      </c>
      <c r="F9" s="13" t="s">
        <v>59</v>
      </c>
      <c r="G9" s="14">
        <v>1</v>
      </c>
      <c r="H9" s="9">
        <f>VLOOKUP(D:D,'SHT0019077'!D:H,5,0)</f>
        <v>0.779</v>
      </c>
      <c r="I9" s="10">
        <f t="shared" si="0"/>
        <v>0.779</v>
      </c>
      <c r="J9" s="15">
        <v>45981</v>
      </c>
    </row>
    <row r="10" s="1" customFormat="1" ht="16.5" customHeight="1" spans="1:10">
      <c r="A10" s="6" t="s">
        <v>29</v>
      </c>
      <c r="B10" s="7" t="s">
        <v>55</v>
      </c>
      <c r="C10" s="7" t="s">
        <v>56</v>
      </c>
      <c r="D10" s="6" t="s">
        <v>71</v>
      </c>
      <c r="E10" s="6" t="s">
        <v>72</v>
      </c>
      <c r="F10" s="7" t="s">
        <v>73</v>
      </c>
      <c r="G10" s="8">
        <v>0.95</v>
      </c>
      <c r="H10" s="9">
        <f>VLOOKUP(D:D,'SHT0019077'!D:H,5,0)</f>
        <v>1.7257</v>
      </c>
      <c r="I10" s="10">
        <f t="shared" si="0"/>
        <v>1.639415</v>
      </c>
      <c r="J10" s="11">
        <v>45981</v>
      </c>
    </row>
    <row r="11" s="1" customFormat="1" ht="16.5" customHeight="1" spans="1:10">
      <c r="A11" s="12" t="s">
        <v>29</v>
      </c>
      <c r="B11" s="13" t="s">
        <v>55</v>
      </c>
      <c r="C11" s="13" t="s">
        <v>56</v>
      </c>
      <c r="D11" s="12" t="s">
        <v>74</v>
      </c>
      <c r="E11" s="12" t="s">
        <v>75</v>
      </c>
      <c r="F11" s="13" t="s">
        <v>76</v>
      </c>
      <c r="G11" s="14">
        <v>1.27</v>
      </c>
      <c r="H11" s="9">
        <f>VLOOKUP(D:D,'SHT0019077'!D:H,5,0)</f>
        <v>1.6814</v>
      </c>
      <c r="I11" s="10">
        <f t="shared" si="0"/>
        <v>2.135378</v>
      </c>
      <c r="J11" s="15">
        <v>45981</v>
      </c>
    </row>
    <row r="12" s="1" customFormat="1" ht="16.5" customHeight="1" spans="1:10">
      <c r="A12" s="6" t="s">
        <v>29</v>
      </c>
      <c r="B12" s="7" t="s">
        <v>55</v>
      </c>
      <c r="C12" s="7" t="s">
        <v>56</v>
      </c>
      <c r="D12" s="6" t="s">
        <v>77</v>
      </c>
      <c r="E12" s="6" t="s">
        <v>78</v>
      </c>
      <c r="F12" s="7" t="s">
        <v>59</v>
      </c>
      <c r="G12" s="8">
        <v>1</v>
      </c>
      <c r="H12" s="9">
        <f>VLOOKUP(D:D,'SHT0019077'!D:H,5,0)</f>
        <v>0.22</v>
      </c>
      <c r="I12" s="10">
        <f t="shared" si="0"/>
        <v>0.22</v>
      </c>
      <c r="J12" s="11">
        <v>45981</v>
      </c>
    </row>
    <row r="13" s="1" customFormat="1" ht="16.5" customHeight="1" spans="1:10">
      <c r="A13" s="12" t="s">
        <v>29</v>
      </c>
      <c r="B13" s="13" t="s">
        <v>55</v>
      </c>
      <c r="C13" s="13" t="s">
        <v>56</v>
      </c>
      <c r="D13" s="12" t="s">
        <v>79</v>
      </c>
      <c r="E13" s="12" t="s">
        <v>80</v>
      </c>
      <c r="F13" s="13" t="s">
        <v>59</v>
      </c>
      <c r="G13" s="14">
        <v>1</v>
      </c>
      <c r="H13" s="9">
        <f>VLOOKUP(D:D,'SHT0019077'!D:H,5,0)</f>
        <v>1.05755528846154</v>
      </c>
      <c r="I13" s="10">
        <f t="shared" si="0"/>
        <v>1.05755528846154</v>
      </c>
      <c r="J13" s="15">
        <v>45981</v>
      </c>
    </row>
    <row r="14" s="1" customFormat="1" ht="16.5" customHeight="1" spans="1:10">
      <c r="A14" s="6" t="s">
        <v>29</v>
      </c>
      <c r="B14" s="7" t="s">
        <v>55</v>
      </c>
      <c r="C14" s="7" t="s">
        <v>56</v>
      </c>
      <c r="D14" s="6" t="s">
        <v>81</v>
      </c>
      <c r="E14" s="6" t="s">
        <v>82</v>
      </c>
      <c r="F14" s="7" t="s">
        <v>83</v>
      </c>
      <c r="G14" s="8">
        <v>1</v>
      </c>
      <c r="H14" s="9">
        <f>VLOOKUP(D:D,'SHT0019077'!D:H,5,0)</f>
        <v>20.0285612813425</v>
      </c>
      <c r="I14" s="10">
        <f t="shared" si="0"/>
        <v>20.0285612813425</v>
      </c>
      <c r="J14" s="11">
        <v>45981</v>
      </c>
    </row>
    <row r="15" s="1" customFormat="1" ht="16.5" customHeight="1" spans="1:10">
      <c r="A15" s="12" t="s">
        <v>29</v>
      </c>
      <c r="B15" s="13" t="s">
        <v>55</v>
      </c>
      <c r="C15" s="13" t="s">
        <v>56</v>
      </c>
      <c r="D15" s="12" t="s">
        <v>84</v>
      </c>
      <c r="E15" s="12" t="s">
        <v>85</v>
      </c>
      <c r="F15" s="13" t="s">
        <v>86</v>
      </c>
      <c r="G15" s="14">
        <v>2</v>
      </c>
      <c r="H15" s="9">
        <f>VLOOKUP(D:D,'SHT0019077'!D:H,5,0)</f>
        <v>0.1422</v>
      </c>
      <c r="I15" s="10">
        <f t="shared" si="0"/>
        <v>0.2844</v>
      </c>
      <c r="J15" s="15">
        <v>45981</v>
      </c>
    </row>
    <row r="16" s="1" customFormat="1" ht="16.5" customHeight="1" spans="1:10">
      <c r="A16" s="6" t="s">
        <v>29</v>
      </c>
      <c r="B16" s="7" t="s">
        <v>55</v>
      </c>
      <c r="C16" s="7" t="s">
        <v>56</v>
      </c>
      <c r="D16" s="6" t="s">
        <v>87</v>
      </c>
      <c r="E16" s="6" t="s">
        <v>88</v>
      </c>
      <c r="F16" s="7" t="s">
        <v>89</v>
      </c>
      <c r="G16" s="8">
        <v>0.02</v>
      </c>
      <c r="H16" s="9">
        <f>VLOOKUP(D:D,'SHT0019077'!D:H,5,0)</f>
        <v>6.2128</v>
      </c>
      <c r="I16" s="10">
        <f t="shared" si="0"/>
        <v>0.124256</v>
      </c>
      <c r="J16" s="11">
        <v>45981</v>
      </c>
    </row>
    <row r="17" s="1" customFormat="1" ht="16.5" customHeight="1" spans="1:10">
      <c r="A17" s="12" t="s">
        <v>29</v>
      </c>
      <c r="B17" s="13" t="s">
        <v>55</v>
      </c>
      <c r="C17" s="13" t="s">
        <v>56</v>
      </c>
      <c r="D17" s="12" t="s">
        <v>90</v>
      </c>
      <c r="E17" s="12" t="s">
        <v>91</v>
      </c>
      <c r="F17" s="13" t="s">
        <v>92</v>
      </c>
      <c r="G17" s="14">
        <v>0.1</v>
      </c>
      <c r="H17" s="9">
        <f>VLOOKUP(D:D,'SHT0019077'!D:H,5,0)</f>
        <v>0.4035</v>
      </c>
      <c r="I17" s="10">
        <f t="shared" si="0"/>
        <v>0.04035</v>
      </c>
      <c r="J17" s="15">
        <v>45981</v>
      </c>
    </row>
    <row r="18" s="1" customFormat="1" ht="16.5" customHeight="1" spans="1:10">
      <c r="A18" s="6" t="s">
        <v>29</v>
      </c>
      <c r="B18" s="7" t="s">
        <v>55</v>
      </c>
      <c r="C18" s="7" t="s">
        <v>56</v>
      </c>
      <c r="D18" s="6" t="s">
        <v>149</v>
      </c>
      <c r="E18" s="6" t="s">
        <v>150</v>
      </c>
      <c r="F18" s="7" t="s">
        <v>151</v>
      </c>
      <c r="G18" s="8">
        <v>1</v>
      </c>
      <c r="H18" s="9">
        <f>VLOOKUP(D:D,'SHT0019077'!D:H,5,0)</f>
        <v>0.32</v>
      </c>
      <c r="I18" s="10">
        <f t="shared" si="0"/>
        <v>0.32</v>
      </c>
      <c r="J18" s="11">
        <v>45981</v>
      </c>
    </row>
    <row r="19" spans="1:10">
      <c r="I19" s="2">
        <f>SUM(I2:I18)</f>
        <v>29.2607042614363</v>
      </c>
    </row>
  </sheetData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selection activeCell="I18" sqref="I18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6.9090909090909" customWidth="1"/>
    <col min="6" max="6" width="10" customWidth="1"/>
    <col min="7" max="7" width="9.27272727272727" customWidth="1"/>
    <col min="8" max="9" width="7.72727272727273" style="2" customWidth="1"/>
    <col min="10" max="10" width="9" customWidth="1"/>
  </cols>
  <sheetData>
    <row r="1" s="1" customFormat="1" ht="12.5" spans="1:10">
      <c r="A1" s="3" t="s">
        <v>46</v>
      </c>
      <c r="B1" s="3" t="s">
        <v>47</v>
      </c>
      <c r="C1" s="3" t="s">
        <v>48</v>
      </c>
      <c r="D1" s="3" t="s">
        <v>49</v>
      </c>
      <c r="E1" s="3" t="s">
        <v>50</v>
      </c>
      <c r="F1" s="3" t="s">
        <v>50</v>
      </c>
      <c r="G1" s="4" t="s">
        <v>51</v>
      </c>
      <c r="H1" s="5" t="s">
        <v>52</v>
      </c>
      <c r="I1" s="5" t="s">
        <v>53</v>
      </c>
      <c r="J1" s="4" t="s">
        <v>54</v>
      </c>
    </row>
    <row r="2" s="1" customFormat="1" ht="16.5" customHeight="1" spans="1:10">
      <c r="A2" s="6" t="s">
        <v>35</v>
      </c>
      <c r="B2" s="7" t="s">
        <v>55</v>
      </c>
      <c r="C2" s="7" t="s">
        <v>56</v>
      </c>
      <c r="D2" s="6" t="s">
        <v>132</v>
      </c>
      <c r="E2" s="6" t="s">
        <v>133</v>
      </c>
      <c r="F2" s="7" t="s">
        <v>134</v>
      </c>
      <c r="G2" s="8">
        <v>1</v>
      </c>
      <c r="H2" s="9">
        <f>VLOOKUP(D:D,'SHT0019078'!D:H,5,0)</f>
        <v>0.05</v>
      </c>
      <c r="I2" s="10">
        <f>H2*G2</f>
        <v>0.05</v>
      </c>
      <c r="J2" s="11">
        <v>45981</v>
      </c>
    </row>
    <row r="3" s="1" customFormat="1" ht="16.5" customHeight="1" spans="1:10">
      <c r="A3" s="12" t="s">
        <v>35</v>
      </c>
      <c r="B3" s="13" t="s">
        <v>55</v>
      </c>
      <c r="C3" s="13" t="s">
        <v>56</v>
      </c>
      <c r="D3" s="12" t="s">
        <v>57</v>
      </c>
      <c r="E3" s="12" t="s">
        <v>58</v>
      </c>
      <c r="F3" s="13" t="s">
        <v>59</v>
      </c>
      <c r="G3" s="14">
        <v>0.05</v>
      </c>
      <c r="H3" s="9">
        <f>VLOOKUP(D:D,'SHT0019078'!D:H,5,0)</f>
        <v>0.589</v>
      </c>
      <c r="I3" s="10">
        <f t="shared" ref="I3:I17" si="0">H3*G3</f>
        <v>0.02945</v>
      </c>
      <c r="J3" s="15">
        <v>45981</v>
      </c>
    </row>
    <row r="4" s="1" customFormat="1" ht="16.5" customHeight="1" spans="1:10">
      <c r="A4" s="6" t="s">
        <v>35</v>
      </c>
      <c r="B4" s="7" t="s">
        <v>55</v>
      </c>
      <c r="C4" s="7" t="s">
        <v>56</v>
      </c>
      <c r="D4" s="6" t="s">
        <v>60</v>
      </c>
      <c r="E4" s="6" t="s">
        <v>61</v>
      </c>
      <c r="F4" s="7" t="s">
        <v>59</v>
      </c>
      <c r="G4" s="8">
        <v>0.55</v>
      </c>
      <c r="H4" s="9">
        <f>VLOOKUP(D:D,'SHT0019078'!D:H,5,0)</f>
        <v>0.2831875</v>
      </c>
      <c r="I4" s="10">
        <f t="shared" si="0"/>
        <v>0.155753125</v>
      </c>
      <c r="J4" s="11">
        <v>45981</v>
      </c>
    </row>
    <row r="5" s="1" customFormat="1" ht="16.5" customHeight="1" spans="1:10">
      <c r="A5" s="12" t="s">
        <v>35</v>
      </c>
      <c r="B5" s="13" t="s">
        <v>55</v>
      </c>
      <c r="C5" s="13" t="s">
        <v>56</v>
      </c>
      <c r="D5" s="12" t="s">
        <v>135</v>
      </c>
      <c r="E5" s="12" t="s">
        <v>136</v>
      </c>
      <c r="F5" s="13" t="s">
        <v>137</v>
      </c>
      <c r="G5" s="14">
        <v>1</v>
      </c>
      <c r="H5" s="9">
        <f>VLOOKUP(D:D,'SHT0019078'!D:H,5,0)</f>
        <v>0.288584692439863</v>
      </c>
      <c r="I5" s="10">
        <f t="shared" si="0"/>
        <v>0.288584692439863</v>
      </c>
      <c r="J5" s="15">
        <v>45981</v>
      </c>
    </row>
    <row r="6" s="1" customFormat="1" ht="16.5" customHeight="1" spans="1:10">
      <c r="A6" s="6" t="s">
        <v>35</v>
      </c>
      <c r="B6" s="7" t="s">
        <v>55</v>
      </c>
      <c r="C6" s="7" t="s">
        <v>56</v>
      </c>
      <c r="D6" s="6" t="s">
        <v>62</v>
      </c>
      <c r="E6" s="6" t="s">
        <v>63</v>
      </c>
      <c r="F6" s="7" t="s">
        <v>64</v>
      </c>
      <c r="G6" s="8">
        <v>3</v>
      </c>
      <c r="H6" s="9">
        <f>VLOOKUP(D:D,'SHT0019078'!D:H,5,0)</f>
        <v>0.120565034394672</v>
      </c>
      <c r="I6" s="10">
        <f t="shared" si="0"/>
        <v>0.361695103184016</v>
      </c>
      <c r="J6" s="11">
        <v>45981</v>
      </c>
    </row>
    <row r="7" s="1" customFormat="1" ht="16.5" customHeight="1" spans="1:10">
      <c r="A7" s="12" t="s">
        <v>35</v>
      </c>
      <c r="B7" s="13" t="s">
        <v>55</v>
      </c>
      <c r="C7" s="13" t="s">
        <v>56</v>
      </c>
      <c r="D7" s="12" t="s">
        <v>65</v>
      </c>
      <c r="E7" s="12" t="s">
        <v>66</v>
      </c>
      <c r="F7" s="13" t="s">
        <v>59</v>
      </c>
      <c r="G7" s="14">
        <v>1</v>
      </c>
      <c r="H7" s="9">
        <f>VLOOKUP(D:D,'SHT0019078'!D:H,5,0)</f>
        <v>0.372943271008403</v>
      </c>
      <c r="I7" s="10">
        <f t="shared" si="0"/>
        <v>0.372943271008403</v>
      </c>
      <c r="J7" s="15">
        <v>45981</v>
      </c>
    </row>
    <row r="8" s="1" customFormat="1" ht="16.5" customHeight="1" spans="1:10">
      <c r="A8" s="6" t="s">
        <v>35</v>
      </c>
      <c r="B8" s="7" t="s">
        <v>55</v>
      </c>
      <c r="C8" s="7" t="s">
        <v>56</v>
      </c>
      <c r="D8" s="6" t="s">
        <v>67</v>
      </c>
      <c r="E8" s="6" t="s">
        <v>68</v>
      </c>
      <c r="F8" s="7" t="s">
        <v>59</v>
      </c>
      <c r="G8" s="8">
        <v>1</v>
      </c>
      <c r="H8" s="9">
        <f>VLOOKUP(D:D,'SHT0019078'!D:H,5,0)</f>
        <v>0.779</v>
      </c>
      <c r="I8" s="10">
        <f t="shared" si="0"/>
        <v>0.779</v>
      </c>
      <c r="J8" s="11">
        <v>45981</v>
      </c>
    </row>
    <row r="9" s="1" customFormat="1" ht="16.5" customHeight="1" spans="1:10">
      <c r="A9" s="12" t="s">
        <v>35</v>
      </c>
      <c r="B9" s="13" t="s">
        <v>55</v>
      </c>
      <c r="C9" s="13" t="s">
        <v>56</v>
      </c>
      <c r="D9" s="12" t="s">
        <v>71</v>
      </c>
      <c r="E9" s="12" t="s">
        <v>72</v>
      </c>
      <c r="F9" s="13" t="s">
        <v>73</v>
      </c>
      <c r="G9" s="14">
        <v>0.94</v>
      </c>
      <c r="H9" s="9">
        <f>VLOOKUP(D:D,'SHT0019078'!D:H,5,0)</f>
        <v>1.7257</v>
      </c>
      <c r="I9" s="10">
        <f t="shared" si="0"/>
        <v>1.622158</v>
      </c>
      <c r="J9" s="15">
        <v>45981</v>
      </c>
    </row>
    <row r="10" s="1" customFormat="1" ht="16.5" customHeight="1" spans="1:10">
      <c r="A10" s="6" t="s">
        <v>35</v>
      </c>
      <c r="B10" s="7" t="s">
        <v>55</v>
      </c>
      <c r="C10" s="7" t="s">
        <v>56</v>
      </c>
      <c r="D10" s="6" t="s">
        <v>74</v>
      </c>
      <c r="E10" s="6" t="s">
        <v>75</v>
      </c>
      <c r="F10" s="7" t="s">
        <v>76</v>
      </c>
      <c r="G10" s="8">
        <v>1.62</v>
      </c>
      <c r="H10" s="9">
        <f>VLOOKUP(D:D,'SHT0019078'!D:H,5,0)</f>
        <v>1.6814</v>
      </c>
      <c r="I10" s="10">
        <f t="shared" si="0"/>
        <v>2.723868</v>
      </c>
      <c r="J10" s="11">
        <v>45981</v>
      </c>
    </row>
    <row r="11" s="1" customFormat="1" ht="16.5" customHeight="1" spans="1:10">
      <c r="A11" s="12" t="s">
        <v>35</v>
      </c>
      <c r="B11" s="13" t="s">
        <v>55</v>
      </c>
      <c r="C11" s="13" t="s">
        <v>56</v>
      </c>
      <c r="D11" s="12" t="s">
        <v>77</v>
      </c>
      <c r="E11" s="12" t="s">
        <v>78</v>
      </c>
      <c r="F11" s="13" t="s">
        <v>59</v>
      </c>
      <c r="G11" s="14">
        <v>1</v>
      </c>
      <c r="H11" s="9">
        <f>VLOOKUP(D:D,'SHT0019078'!D:H,5,0)</f>
        <v>0.22</v>
      </c>
      <c r="I11" s="10">
        <f t="shared" si="0"/>
        <v>0.22</v>
      </c>
      <c r="J11" s="15">
        <v>45981</v>
      </c>
    </row>
    <row r="12" s="1" customFormat="1" ht="16.5" customHeight="1" spans="1:10">
      <c r="A12" s="6" t="s">
        <v>35</v>
      </c>
      <c r="B12" s="7" t="s">
        <v>55</v>
      </c>
      <c r="C12" s="7" t="s">
        <v>56</v>
      </c>
      <c r="D12" s="6" t="s">
        <v>79</v>
      </c>
      <c r="E12" s="6" t="s">
        <v>80</v>
      </c>
      <c r="F12" s="7" t="s">
        <v>59</v>
      </c>
      <c r="G12" s="8">
        <v>1</v>
      </c>
      <c r="H12" s="9">
        <f>VLOOKUP(D:D,'SHT0019078'!D:H,5,0)</f>
        <v>1.05755528846154</v>
      </c>
      <c r="I12" s="10">
        <f t="shared" si="0"/>
        <v>1.05755528846154</v>
      </c>
      <c r="J12" s="11">
        <v>45981</v>
      </c>
    </row>
    <row r="13" s="1" customFormat="1" ht="16.5" customHeight="1" spans="1:10">
      <c r="A13" s="12" t="s">
        <v>35</v>
      </c>
      <c r="B13" s="13" t="s">
        <v>55</v>
      </c>
      <c r="C13" s="13" t="s">
        <v>56</v>
      </c>
      <c r="D13" s="12" t="s">
        <v>81</v>
      </c>
      <c r="E13" s="12" t="s">
        <v>82</v>
      </c>
      <c r="F13" s="13" t="s">
        <v>83</v>
      </c>
      <c r="G13" s="14">
        <v>1</v>
      </c>
      <c r="H13" s="9">
        <f>VLOOKUP(D:D,'SHT0019078'!D:H,5,0)</f>
        <v>20.0285612813425</v>
      </c>
      <c r="I13" s="10">
        <f t="shared" si="0"/>
        <v>20.0285612813425</v>
      </c>
      <c r="J13" s="15">
        <v>45981</v>
      </c>
    </row>
    <row r="14" s="1" customFormat="1" ht="16.5" customHeight="1" spans="1:10">
      <c r="A14" s="6" t="s">
        <v>35</v>
      </c>
      <c r="B14" s="7" t="s">
        <v>55</v>
      </c>
      <c r="C14" s="7" t="s">
        <v>56</v>
      </c>
      <c r="D14" s="6" t="s">
        <v>84</v>
      </c>
      <c r="E14" s="6" t="s">
        <v>85</v>
      </c>
      <c r="F14" s="7" t="s">
        <v>86</v>
      </c>
      <c r="G14" s="8">
        <v>2</v>
      </c>
      <c r="H14" s="9">
        <f>VLOOKUP(D:D,'SHT0019078'!D:H,5,0)</f>
        <v>0.1422</v>
      </c>
      <c r="I14" s="10">
        <f t="shared" si="0"/>
        <v>0.2844</v>
      </c>
      <c r="J14" s="11">
        <v>45981</v>
      </c>
    </row>
    <row r="15" s="1" customFormat="1" ht="16.5" customHeight="1" spans="1:10">
      <c r="A15" s="12" t="s">
        <v>35</v>
      </c>
      <c r="B15" s="13" t="s">
        <v>55</v>
      </c>
      <c r="C15" s="13" t="s">
        <v>56</v>
      </c>
      <c r="D15" s="12" t="s">
        <v>87</v>
      </c>
      <c r="E15" s="12" t="s">
        <v>88</v>
      </c>
      <c r="F15" s="13" t="s">
        <v>89</v>
      </c>
      <c r="G15" s="14">
        <v>0.02</v>
      </c>
      <c r="H15" s="9">
        <f>VLOOKUP(D:D,'SHT0019078'!D:H,5,0)</f>
        <v>6.2128</v>
      </c>
      <c r="I15" s="10">
        <f t="shared" si="0"/>
        <v>0.124256</v>
      </c>
      <c r="J15" s="15">
        <v>45981</v>
      </c>
    </row>
    <row r="16" s="1" customFormat="1" ht="16.5" customHeight="1" spans="1:10">
      <c r="A16" s="6" t="s">
        <v>35</v>
      </c>
      <c r="B16" s="7" t="s">
        <v>55</v>
      </c>
      <c r="C16" s="7" t="s">
        <v>56</v>
      </c>
      <c r="D16" s="6" t="s">
        <v>90</v>
      </c>
      <c r="E16" s="6" t="s">
        <v>91</v>
      </c>
      <c r="F16" s="7" t="s">
        <v>92</v>
      </c>
      <c r="G16" s="8">
        <v>0.1</v>
      </c>
      <c r="H16" s="9">
        <f>VLOOKUP(D:D,'SHT0019078'!D:H,5,0)</f>
        <v>0.4035</v>
      </c>
      <c r="I16" s="10">
        <f t="shared" si="0"/>
        <v>0.04035</v>
      </c>
      <c r="J16" s="11">
        <v>45981</v>
      </c>
    </row>
    <row r="17" s="1" customFormat="1" ht="16.5" customHeight="1" spans="1:10">
      <c r="A17" s="12" t="s">
        <v>35</v>
      </c>
      <c r="B17" s="13" t="s">
        <v>55</v>
      </c>
      <c r="C17" s="13" t="s">
        <v>56</v>
      </c>
      <c r="D17" s="12" t="s">
        <v>149</v>
      </c>
      <c r="E17" s="12" t="s">
        <v>150</v>
      </c>
      <c r="F17" s="13" t="s">
        <v>151</v>
      </c>
      <c r="G17" s="14">
        <v>1</v>
      </c>
      <c r="H17" s="9">
        <f>VLOOKUP(D:D,'SHT0019078'!D:H,5,0)</f>
        <v>0.32</v>
      </c>
      <c r="I17" s="10">
        <f t="shared" si="0"/>
        <v>0.32</v>
      </c>
      <c r="J17" s="15">
        <v>45981</v>
      </c>
    </row>
    <row r="18" s="1" customFormat="1" ht="12.5" spans="1:10">
      <c r="H18" s="16"/>
      <c r="I18" s="16">
        <f>SUM(I2:I17)</f>
        <v>28.4585747614363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汇总表</vt:lpstr>
      <vt:lpstr>SHT0019072</vt:lpstr>
      <vt:lpstr>SHT0019073</vt:lpstr>
      <vt:lpstr>SHT0019074</vt:lpstr>
      <vt:lpstr>SHT0019075</vt:lpstr>
      <vt:lpstr>SHT0019076</vt:lpstr>
      <vt:lpstr>SHT0019077</vt:lpstr>
      <vt:lpstr>SHT0019078</vt:lpstr>
      <vt:lpstr>SHT0019079</vt:lpstr>
      <vt:lpstr>SHT0019080</vt:lpstr>
      <vt:lpstr>SHT0019081</vt:lpstr>
      <vt:lpstr>SHT0019082</vt:lpstr>
      <vt:lpstr>SHT0019083</vt:lpstr>
      <vt:lpstr>SHT0019084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哿 偉</cp:lastModifiedBy>
  <dcterms:created xsi:type="dcterms:W3CDTF">2006-09-16T00:00:00Z</dcterms:created>
  <dcterms:modified xsi:type="dcterms:W3CDTF">2025-12-01T03:52:14Z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FAA22E64BD03402D98343FAF96BEDF6E_12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